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788"/>
  </bookViews>
  <sheets>
    <sheet name="прил 7.1 " sheetId="29" r:id="rId1"/>
    <sheet name="прил 7" sheetId="28" r:id="rId2"/>
    <sheet name="прил 6.1 " sheetId="27" r:id="rId3"/>
    <sheet name="прил 6" sheetId="26" r:id="rId4"/>
    <sheet name="прил 5" sheetId="25" r:id="rId5"/>
    <sheet name="прил 4" sheetId="24" r:id="rId6"/>
    <sheet name="прил 3.1" sheetId="21" r:id="rId7"/>
    <sheet name="прил 3" sheetId="20" r:id="rId8"/>
    <sheet name="прил 2.1" sheetId="17" r:id="rId9"/>
    <sheet name="прил 2" sheetId="18" r:id="rId10"/>
  </sheets>
  <definedNames>
    <definedName name="_xlnm._FilterDatabase" localSheetId="4" hidden="1">'прил 5'!$A$7:$I$464</definedName>
    <definedName name="_xlnm.Print_Titles" localSheetId="5">'прил 4'!$4:$5</definedName>
    <definedName name="_xlnm.Print_Titles" localSheetId="4">'прил 5'!$8:$8</definedName>
    <definedName name="_xlnm.Print_Area" localSheetId="7">'прил 3'!$A$1:$G$10</definedName>
    <definedName name="_xlnm.Print_Area" localSheetId="3">'прил 6'!$A$1:$G$14</definedName>
    <definedName name="_xlnm.Print_Area" localSheetId="1">'прил 7'!$A$1:$G$9</definedName>
  </definedNames>
  <calcPr calcId="162913" refMode="R1C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7" i="25" l="1"/>
  <c r="C17" i="29" l="1"/>
  <c r="B17" i="29"/>
  <c r="B23" i="29"/>
  <c r="C7" i="29"/>
  <c r="C6" i="29" s="1"/>
  <c r="B7" i="29"/>
  <c r="B6" i="29" s="1"/>
  <c r="E9" i="28"/>
  <c r="D9" i="28"/>
  <c r="G8" i="28"/>
  <c r="F8" i="28"/>
  <c r="G6" i="28"/>
  <c r="F6" i="28"/>
  <c r="C42" i="27"/>
  <c r="C39" i="27" s="1"/>
  <c r="B42" i="27"/>
  <c r="B39" i="27" s="1"/>
  <c r="C32" i="27"/>
  <c r="C28" i="27" s="1"/>
  <c r="B32" i="27"/>
  <c r="B28" i="27" s="1"/>
  <c r="E14" i="26"/>
  <c r="D14" i="26"/>
  <c r="E9" i="26"/>
  <c r="D9" i="26"/>
  <c r="G13" i="26"/>
  <c r="F13" i="26"/>
  <c r="C20" i="27"/>
  <c r="C17" i="27" s="1"/>
  <c r="B20" i="27"/>
  <c r="B17" i="27" s="1"/>
  <c r="C10" i="27"/>
  <c r="C6" i="27" s="1"/>
  <c r="B10" i="27"/>
  <c r="B6" i="27" s="1"/>
  <c r="G11" i="26"/>
  <c r="F11" i="26"/>
  <c r="G8" i="26"/>
  <c r="F8" i="26"/>
  <c r="G6" i="26"/>
  <c r="F6" i="26"/>
  <c r="D464" i="25" l="1"/>
  <c r="C464" i="25"/>
  <c r="B464" i="25"/>
  <c r="C463" i="25"/>
  <c r="B463" i="25"/>
  <c r="D462" i="25"/>
  <c r="B462" i="25"/>
  <c r="D461" i="25"/>
  <c r="C461" i="25"/>
  <c r="B461" i="25"/>
  <c r="D460" i="25"/>
  <c r="C460" i="25"/>
  <c r="B460" i="25"/>
  <c r="H458" i="25"/>
  <c r="G458" i="25"/>
  <c r="F458" i="25"/>
  <c r="E458" i="25"/>
  <c r="H457" i="25"/>
  <c r="G457" i="25"/>
  <c r="F457" i="25"/>
  <c r="E457" i="25"/>
  <c r="H456" i="25"/>
  <c r="F456" i="25"/>
  <c r="C456" i="25"/>
  <c r="G456" i="25" s="1"/>
  <c r="H455" i="25"/>
  <c r="G455" i="25"/>
  <c r="F455" i="25"/>
  <c r="E455" i="25"/>
  <c r="H454" i="25"/>
  <c r="G454" i="25"/>
  <c r="F454" i="25"/>
  <c r="E454" i="25"/>
  <c r="D453" i="25"/>
  <c r="B453" i="25"/>
  <c r="H452" i="25"/>
  <c r="G452" i="25"/>
  <c r="F452" i="25"/>
  <c r="E452" i="25"/>
  <c r="H451" i="25"/>
  <c r="G451" i="25"/>
  <c r="F451" i="25"/>
  <c r="E451" i="25"/>
  <c r="H450" i="25"/>
  <c r="G450" i="25"/>
  <c r="F450" i="25"/>
  <c r="E450" i="25"/>
  <c r="H449" i="25"/>
  <c r="G449" i="25"/>
  <c r="F449" i="25"/>
  <c r="E449" i="25"/>
  <c r="H448" i="25"/>
  <c r="G448" i="25"/>
  <c r="G447" i="25" s="1"/>
  <c r="F448" i="25"/>
  <c r="E448" i="25"/>
  <c r="D447" i="25"/>
  <c r="C447" i="25"/>
  <c r="B447" i="25"/>
  <c r="H446" i="25"/>
  <c r="G446" i="25"/>
  <c r="F446" i="25"/>
  <c r="E446" i="25"/>
  <c r="H445" i="25"/>
  <c r="G445" i="25"/>
  <c r="F445" i="25"/>
  <c r="E445" i="25"/>
  <c r="H444" i="25"/>
  <c r="G444" i="25"/>
  <c r="F444" i="25"/>
  <c r="E444" i="25"/>
  <c r="H443" i="25"/>
  <c r="G443" i="25"/>
  <c r="F443" i="25"/>
  <c r="E443" i="25"/>
  <c r="H442" i="25"/>
  <c r="G442" i="25"/>
  <c r="F442" i="25"/>
  <c r="E442" i="25"/>
  <c r="E441" i="25" s="1"/>
  <c r="H441" i="25"/>
  <c r="D441" i="25"/>
  <c r="C441" i="25"/>
  <c r="B441" i="25"/>
  <c r="H440" i="25"/>
  <c r="G440" i="25"/>
  <c r="F440" i="25"/>
  <c r="E440" i="25"/>
  <c r="H439" i="25"/>
  <c r="G439" i="25"/>
  <c r="F439" i="25"/>
  <c r="E439" i="25"/>
  <c r="H438" i="25"/>
  <c r="G438" i="25"/>
  <c r="F438" i="25"/>
  <c r="E438" i="25"/>
  <c r="H437" i="25"/>
  <c r="G437" i="25"/>
  <c r="F437" i="25"/>
  <c r="E437" i="25"/>
  <c r="H436" i="25"/>
  <c r="H435" i="25" s="1"/>
  <c r="G436" i="25"/>
  <c r="F436" i="25"/>
  <c r="E436" i="25"/>
  <c r="E435" i="25" s="1"/>
  <c r="D435" i="25"/>
  <c r="C435" i="25"/>
  <c r="B435" i="25"/>
  <c r="H434" i="25"/>
  <c r="G434" i="25"/>
  <c r="F434" i="25"/>
  <c r="E434" i="25"/>
  <c r="H433" i="25"/>
  <c r="G433" i="25"/>
  <c r="F433" i="25"/>
  <c r="E433" i="25"/>
  <c r="H432" i="25"/>
  <c r="G432" i="25"/>
  <c r="F432" i="25"/>
  <c r="E432" i="25"/>
  <c r="H431" i="25"/>
  <c r="G431" i="25"/>
  <c r="F431" i="25"/>
  <c r="E431" i="25"/>
  <c r="H430" i="25"/>
  <c r="G430" i="25"/>
  <c r="G429" i="25" s="1"/>
  <c r="F430" i="25"/>
  <c r="E430" i="25"/>
  <c r="D429" i="25"/>
  <c r="C429" i="25"/>
  <c r="B429" i="25"/>
  <c r="H428" i="25"/>
  <c r="G428" i="25"/>
  <c r="F428" i="25"/>
  <c r="E428" i="25"/>
  <c r="H427" i="25"/>
  <c r="G427" i="25"/>
  <c r="F427" i="25"/>
  <c r="E427" i="25"/>
  <c r="H426" i="25"/>
  <c r="G426" i="25"/>
  <c r="F426" i="25"/>
  <c r="E426" i="25"/>
  <c r="H425" i="25"/>
  <c r="G425" i="25"/>
  <c r="F425" i="25"/>
  <c r="E425" i="25"/>
  <c r="H424" i="25"/>
  <c r="H423" i="25" s="1"/>
  <c r="G424" i="25"/>
  <c r="G423" i="25" s="1"/>
  <c r="F424" i="25"/>
  <c r="E424" i="25"/>
  <c r="D423" i="25"/>
  <c r="C423" i="25"/>
  <c r="B423" i="25"/>
  <c r="H422" i="25"/>
  <c r="G422" i="25"/>
  <c r="F422" i="25"/>
  <c r="E422" i="25"/>
  <c r="H421" i="25"/>
  <c r="G421" i="25"/>
  <c r="F421" i="25"/>
  <c r="E421" i="25"/>
  <c r="H420" i="25"/>
  <c r="G420" i="25"/>
  <c r="F420" i="25"/>
  <c r="E420" i="25"/>
  <c r="H419" i="25"/>
  <c r="G419" i="25"/>
  <c r="F419" i="25"/>
  <c r="E419" i="25"/>
  <c r="H418" i="25"/>
  <c r="G418" i="25"/>
  <c r="F418" i="25"/>
  <c r="E418" i="25"/>
  <c r="E417" i="25" s="1"/>
  <c r="D417" i="25"/>
  <c r="C417" i="25"/>
  <c r="B417" i="25"/>
  <c r="H416" i="25"/>
  <c r="G416" i="25"/>
  <c r="F416" i="25"/>
  <c r="E416" i="25"/>
  <c r="H415" i="25"/>
  <c r="G415" i="25"/>
  <c r="F415" i="25"/>
  <c r="E415" i="25"/>
  <c r="H414" i="25"/>
  <c r="G414" i="25"/>
  <c r="F414" i="25"/>
  <c r="E414" i="25"/>
  <c r="H413" i="25"/>
  <c r="G413" i="25"/>
  <c r="F413" i="25"/>
  <c r="E413" i="25"/>
  <c r="H412" i="25"/>
  <c r="G412" i="25"/>
  <c r="F412" i="25"/>
  <c r="E412" i="25"/>
  <c r="D411" i="25"/>
  <c r="C411" i="25"/>
  <c r="B411" i="25"/>
  <c r="H410" i="25"/>
  <c r="G410" i="25"/>
  <c r="F410" i="25"/>
  <c r="E410" i="25"/>
  <c r="H409" i="25"/>
  <c r="G409" i="25"/>
  <c r="F409" i="25"/>
  <c r="E409" i="25"/>
  <c r="H408" i="25"/>
  <c r="G408" i="25"/>
  <c r="F408" i="25"/>
  <c r="E408" i="25"/>
  <c r="H407" i="25"/>
  <c r="G407" i="25"/>
  <c r="F407" i="25"/>
  <c r="E407" i="25"/>
  <c r="H406" i="25"/>
  <c r="G406" i="25"/>
  <c r="F406" i="25"/>
  <c r="E406" i="25"/>
  <c r="D405" i="25"/>
  <c r="C405" i="25"/>
  <c r="B405" i="25"/>
  <c r="H404" i="25"/>
  <c r="G404" i="25"/>
  <c r="F404" i="25"/>
  <c r="E404" i="25"/>
  <c r="H403" i="25"/>
  <c r="G403" i="25"/>
  <c r="F403" i="25"/>
  <c r="E403" i="25"/>
  <c r="H402" i="25"/>
  <c r="G402" i="25"/>
  <c r="F402" i="25"/>
  <c r="E402" i="25"/>
  <c r="H401" i="25"/>
  <c r="G401" i="25"/>
  <c r="F401" i="25"/>
  <c r="E401" i="25"/>
  <c r="H400" i="25"/>
  <c r="G400" i="25"/>
  <c r="G399" i="25" s="1"/>
  <c r="F400" i="25"/>
  <c r="E400" i="25"/>
  <c r="E399" i="25" s="1"/>
  <c r="D399" i="25"/>
  <c r="C399" i="25"/>
  <c r="B399" i="25"/>
  <c r="H398" i="25"/>
  <c r="G398" i="25"/>
  <c r="F398" i="25"/>
  <c r="E398" i="25"/>
  <c r="H397" i="25"/>
  <c r="G397" i="25"/>
  <c r="F397" i="25"/>
  <c r="E397" i="25"/>
  <c r="H396" i="25"/>
  <c r="G396" i="25"/>
  <c r="F396" i="25"/>
  <c r="E396" i="25"/>
  <c r="H395" i="25"/>
  <c r="G395" i="25"/>
  <c r="F395" i="25"/>
  <c r="E395" i="25"/>
  <c r="H394" i="25"/>
  <c r="G394" i="25"/>
  <c r="F394" i="25"/>
  <c r="E394" i="25"/>
  <c r="H393" i="25"/>
  <c r="D393" i="25"/>
  <c r="C393" i="25"/>
  <c r="B393" i="25"/>
  <c r="H392" i="25"/>
  <c r="G392" i="25"/>
  <c r="F392" i="25"/>
  <c r="E392" i="25"/>
  <c r="H391" i="25"/>
  <c r="G391" i="25"/>
  <c r="F391" i="25"/>
  <c r="E391" i="25"/>
  <c r="H390" i="25"/>
  <c r="G390" i="25"/>
  <c r="F390" i="25"/>
  <c r="E390" i="25"/>
  <c r="H389" i="25"/>
  <c r="G389" i="25"/>
  <c r="F389" i="25"/>
  <c r="E389" i="25"/>
  <c r="H388" i="25"/>
  <c r="G388" i="25"/>
  <c r="F388" i="25"/>
  <c r="E388" i="25"/>
  <c r="D387" i="25"/>
  <c r="C387" i="25"/>
  <c r="B387" i="25"/>
  <c r="H386" i="25"/>
  <c r="G386" i="25"/>
  <c r="F386" i="25"/>
  <c r="E386" i="25"/>
  <c r="H385" i="25"/>
  <c r="G385" i="25"/>
  <c r="F385" i="25"/>
  <c r="E385" i="25"/>
  <c r="H384" i="25"/>
  <c r="G384" i="25"/>
  <c r="F384" i="25"/>
  <c r="E384" i="25"/>
  <c r="H383" i="25"/>
  <c r="G383" i="25"/>
  <c r="F383" i="25"/>
  <c r="E383" i="25"/>
  <c r="H382" i="25"/>
  <c r="H381" i="25" s="1"/>
  <c r="G382" i="25"/>
  <c r="F382" i="25"/>
  <c r="E382" i="25"/>
  <c r="D381" i="25"/>
  <c r="C381" i="25"/>
  <c r="B381" i="25"/>
  <c r="H380" i="25"/>
  <c r="G380" i="25"/>
  <c r="F380" i="25"/>
  <c r="E380" i="25"/>
  <c r="H379" i="25"/>
  <c r="G379" i="25"/>
  <c r="F379" i="25"/>
  <c r="E379" i="25"/>
  <c r="H378" i="25"/>
  <c r="G378" i="25"/>
  <c r="F378" i="25"/>
  <c r="E378" i="25"/>
  <c r="H377" i="25"/>
  <c r="G377" i="25"/>
  <c r="F377" i="25"/>
  <c r="E377" i="25"/>
  <c r="H376" i="25"/>
  <c r="G376" i="25"/>
  <c r="G375" i="25" s="1"/>
  <c r="F376" i="25"/>
  <c r="E376" i="25"/>
  <c r="D375" i="25"/>
  <c r="C375" i="25"/>
  <c r="B375" i="25"/>
  <c r="H374" i="25"/>
  <c r="G374" i="25"/>
  <c r="F374" i="25"/>
  <c r="E374" i="25"/>
  <c r="H373" i="25"/>
  <c r="G373" i="25"/>
  <c r="F373" i="25"/>
  <c r="E373" i="25"/>
  <c r="H372" i="25"/>
  <c r="G372" i="25"/>
  <c r="F372" i="25"/>
  <c r="E372" i="25"/>
  <c r="H371" i="25"/>
  <c r="G371" i="25"/>
  <c r="F371" i="25"/>
  <c r="E371" i="25"/>
  <c r="H370" i="25"/>
  <c r="G370" i="25"/>
  <c r="F370" i="25"/>
  <c r="E370" i="25"/>
  <c r="D369" i="25"/>
  <c r="C369" i="25"/>
  <c r="B369" i="25"/>
  <c r="H368" i="25"/>
  <c r="G368" i="25"/>
  <c r="F368" i="25"/>
  <c r="E368" i="25"/>
  <c r="H367" i="25"/>
  <c r="G367" i="25"/>
  <c r="F367" i="25"/>
  <c r="E367" i="25"/>
  <c r="H366" i="25"/>
  <c r="G366" i="25"/>
  <c r="F366" i="25"/>
  <c r="E366" i="25"/>
  <c r="H365" i="25"/>
  <c r="G365" i="25"/>
  <c r="F365" i="25"/>
  <c r="E365" i="25"/>
  <c r="H364" i="25"/>
  <c r="G364" i="25"/>
  <c r="G363" i="25" s="1"/>
  <c r="F364" i="25"/>
  <c r="E364" i="25"/>
  <c r="D363" i="25"/>
  <c r="C363" i="25"/>
  <c r="B363" i="25"/>
  <c r="H362" i="25"/>
  <c r="G362" i="25"/>
  <c r="F362" i="25"/>
  <c r="E362" i="25"/>
  <c r="H361" i="25"/>
  <c r="G361" i="25"/>
  <c r="F361" i="25"/>
  <c r="E361" i="25"/>
  <c r="H360" i="25"/>
  <c r="G360" i="25"/>
  <c r="F360" i="25"/>
  <c r="E360" i="25"/>
  <c r="H359" i="25"/>
  <c r="G359" i="25"/>
  <c r="F359" i="25"/>
  <c r="E359" i="25"/>
  <c r="H358" i="25"/>
  <c r="G358" i="25"/>
  <c r="F358" i="25"/>
  <c r="E358" i="25"/>
  <c r="D357" i="25"/>
  <c r="C357" i="25"/>
  <c r="B357" i="25"/>
  <c r="H356" i="25"/>
  <c r="G356" i="25"/>
  <c r="F356" i="25"/>
  <c r="E356" i="25"/>
  <c r="H355" i="25"/>
  <c r="G355" i="25"/>
  <c r="F355" i="25"/>
  <c r="E355" i="25"/>
  <c r="H354" i="25"/>
  <c r="G354" i="25"/>
  <c r="F354" i="25"/>
  <c r="E354" i="25"/>
  <c r="H353" i="25"/>
  <c r="G353" i="25"/>
  <c r="F353" i="25"/>
  <c r="E353" i="25"/>
  <c r="H352" i="25"/>
  <c r="G352" i="25"/>
  <c r="F352" i="25"/>
  <c r="F351" i="25" s="1"/>
  <c r="E352" i="25"/>
  <c r="E351" i="25" s="1"/>
  <c r="D351" i="25"/>
  <c r="C351" i="25"/>
  <c r="B351" i="25"/>
  <c r="H350" i="25"/>
  <c r="G350" i="25"/>
  <c r="F350" i="25"/>
  <c r="E350" i="25"/>
  <c r="H349" i="25"/>
  <c r="G349" i="25"/>
  <c r="F349" i="25"/>
  <c r="E349" i="25"/>
  <c r="H348" i="25"/>
  <c r="G348" i="25"/>
  <c r="F348" i="25"/>
  <c r="E348" i="25"/>
  <c r="H347" i="25"/>
  <c r="G347" i="25"/>
  <c r="F347" i="25"/>
  <c r="H346" i="25"/>
  <c r="G346" i="25"/>
  <c r="F346" i="25"/>
  <c r="D345" i="25"/>
  <c r="C345" i="25"/>
  <c r="B345" i="25"/>
  <c r="H344" i="25"/>
  <c r="G344" i="25"/>
  <c r="F344" i="25"/>
  <c r="E344" i="25"/>
  <c r="H343" i="25"/>
  <c r="G343" i="25"/>
  <c r="F343" i="25"/>
  <c r="E343" i="25"/>
  <c r="H342" i="25"/>
  <c r="G342" i="25"/>
  <c r="F342" i="25"/>
  <c r="E342" i="25"/>
  <c r="H341" i="25"/>
  <c r="G341" i="25"/>
  <c r="F341" i="25"/>
  <c r="E341" i="25"/>
  <c r="H340" i="25"/>
  <c r="G340" i="25"/>
  <c r="F340" i="25"/>
  <c r="E340" i="25"/>
  <c r="D339" i="25"/>
  <c r="C339" i="25"/>
  <c r="B339" i="25"/>
  <c r="H338" i="25"/>
  <c r="G338" i="25"/>
  <c r="F338" i="25"/>
  <c r="E338" i="25"/>
  <c r="H337" i="25"/>
  <c r="G337" i="25"/>
  <c r="F337" i="25"/>
  <c r="E337" i="25"/>
  <c r="H336" i="25"/>
  <c r="G336" i="25"/>
  <c r="F336" i="25"/>
  <c r="E336" i="25"/>
  <c r="H335" i="25"/>
  <c r="G335" i="25"/>
  <c r="F335" i="25"/>
  <c r="E335" i="25"/>
  <c r="H334" i="25"/>
  <c r="G334" i="25"/>
  <c r="F334" i="25"/>
  <c r="E334" i="25"/>
  <c r="D333" i="25"/>
  <c r="C333" i="25"/>
  <c r="B333" i="25"/>
  <c r="H332" i="25"/>
  <c r="G332" i="25"/>
  <c r="F332" i="25"/>
  <c r="E332" i="25"/>
  <c r="H331" i="25"/>
  <c r="G331" i="25"/>
  <c r="F331" i="25"/>
  <c r="E331" i="25"/>
  <c r="H330" i="25"/>
  <c r="G330" i="25"/>
  <c r="F330" i="25"/>
  <c r="E330" i="25"/>
  <c r="H329" i="25"/>
  <c r="G329" i="25"/>
  <c r="F329" i="25"/>
  <c r="E329" i="25"/>
  <c r="H328" i="25"/>
  <c r="G328" i="25"/>
  <c r="G327" i="25" s="1"/>
  <c r="F328" i="25"/>
  <c r="E328" i="25"/>
  <c r="D327" i="25"/>
  <c r="C327" i="25"/>
  <c r="B327" i="25"/>
  <c r="H326" i="25"/>
  <c r="G326" i="25"/>
  <c r="F326" i="25"/>
  <c r="E326" i="25"/>
  <c r="H325" i="25"/>
  <c r="G325" i="25"/>
  <c r="F325" i="25"/>
  <c r="E325" i="25"/>
  <c r="H324" i="25"/>
  <c r="G324" i="25"/>
  <c r="F324" i="25"/>
  <c r="E324" i="25"/>
  <c r="H323" i="25"/>
  <c r="G323" i="25"/>
  <c r="F323" i="25"/>
  <c r="E323" i="25"/>
  <c r="H322" i="25"/>
  <c r="G322" i="25"/>
  <c r="F322" i="25"/>
  <c r="F321" i="25" s="1"/>
  <c r="E322" i="25"/>
  <c r="G321" i="25"/>
  <c r="D321" i="25"/>
  <c r="C321" i="25"/>
  <c r="B321" i="25"/>
  <c r="H320" i="25"/>
  <c r="G320" i="25"/>
  <c r="F320" i="25"/>
  <c r="E320" i="25"/>
  <c r="H319" i="25"/>
  <c r="G319" i="25"/>
  <c r="F319" i="25"/>
  <c r="E319" i="25"/>
  <c r="H318" i="25"/>
  <c r="G318" i="25"/>
  <c r="F318" i="25"/>
  <c r="E318" i="25"/>
  <c r="H317" i="25"/>
  <c r="G317" i="25"/>
  <c r="F317" i="25"/>
  <c r="E317" i="25"/>
  <c r="H316" i="25"/>
  <c r="H315" i="25" s="1"/>
  <c r="G316" i="25"/>
  <c r="F316" i="25"/>
  <c r="E316" i="25"/>
  <c r="E315" i="25" s="1"/>
  <c r="D315" i="25"/>
  <c r="C315" i="25"/>
  <c r="B315" i="25"/>
  <c r="H314" i="25"/>
  <c r="G314" i="25"/>
  <c r="F314" i="25"/>
  <c r="E314" i="25"/>
  <c r="H313" i="25"/>
  <c r="G313" i="25"/>
  <c r="F313" i="25"/>
  <c r="E313" i="25"/>
  <c r="H312" i="25"/>
  <c r="G312" i="25"/>
  <c r="F312" i="25"/>
  <c r="E312" i="25"/>
  <c r="H311" i="25"/>
  <c r="G311" i="25"/>
  <c r="F311" i="25"/>
  <c r="E311" i="25"/>
  <c r="H310" i="25"/>
  <c r="G310" i="25"/>
  <c r="F310" i="25"/>
  <c r="E310" i="25"/>
  <c r="D309" i="25"/>
  <c r="C309" i="25"/>
  <c r="B309" i="25"/>
  <c r="H308" i="25"/>
  <c r="G308" i="25"/>
  <c r="F308" i="25"/>
  <c r="E308" i="25"/>
  <c r="H307" i="25"/>
  <c r="G307" i="25"/>
  <c r="F307" i="25"/>
  <c r="E307" i="25"/>
  <c r="H306" i="25"/>
  <c r="G306" i="25"/>
  <c r="F306" i="25"/>
  <c r="E306" i="25"/>
  <c r="H305" i="25"/>
  <c r="G305" i="25"/>
  <c r="F305" i="25"/>
  <c r="E305" i="25"/>
  <c r="H304" i="25"/>
  <c r="G304" i="25"/>
  <c r="F304" i="25"/>
  <c r="E304" i="25"/>
  <c r="E303" i="25" s="1"/>
  <c r="D303" i="25"/>
  <c r="C303" i="25"/>
  <c r="B303" i="25"/>
  <c r="H302" i="25"/>
  <c r="G302" i="25"/>
  <c r="F302" i="25"/>
  <c r="E302" i="25"/>
  <c r="H301" i="25"/>
  <c r="G301" i="25"/>
  <c r="F301" i="25"/>
  <c r="E301" i="25"/>
  <c r="H300" i="25"/>
  <c r="G300" i="25"/>
  <c r="F300" i="25"/>
  <c r="E300" i="25"/>
  <c r="H299" i="25"/>
  <c r="G299" i="25"/>
  <c r="F299" i="25"/>
  <c r="E299" i="25"/>
  <c r="H298" i="25"/>
  <c r="G298" i="25"/>
  <c r="F298" i="25"/>
  <c r="E298" i="25"/>
  <c r="D297" i="25"/>
  <c r="C297" i="25"/>
  <c r="B297" i="25"/>
  <c r="H296" i="25"/>
  <c r="G296" i="25"/>
  <c r="F296" i="25"/>
  <c r="E296" i="25"/>
  <c r="H295" i="25"/>
  <c r="G295" i="25"/>
  <c r="F295" i="25"/>
  <c r="E295" i="25"/>
  <c r="H294" i="25"/>
  <c r="G294" i="25"/>
  <c r="F294" i="25"/>
  <c r="E294" i="25"/>
  <c r="H293" i="25"/>
  <c r="G293" i="25"/>
  <c r="F293" i="25"/>
  <c r="E293" i="25"/>
  <c r="H292" i="25"/>
  <c r="G292" i="25"/>
  <c r="F292" i="25"/>
  <c r="E292" i="25"/>
  <c r="D291" i="25"/>
  <c r="C291" i="25"/>
  <c r="B291" i="25"/>
  <c r="H290" i="25"/>
  <c r="G290" i="25"/>
  <c r="F290" i="25"/>
  <c r="E290" i="25"/>
  <c r="H289" i="25"/>
  <c r="G289" i="25"/>
  <c r="F289" i="25"/>
  <c r="E289" i="25"/>
  <c r="H288" i="25"/>
  <c r="G288" i="25"/>
  <c r="F288" i="25"/>
  <c r="E288" i="25"/>
  <c r="H287" i="25"/>
  <c r="G287" i="25"/>
  <c r="F287" i="25"/>
  <c r="E287" i="25"/>
  <c r="H286" i="25"/>
  <c r="I286" i="25" s="1"/>
  <c r="G286" i="25"/>
  <c r="F286" i="25"/>
  <c r="E286" i="25"/>
  <c r="D285" i="25"/>
  <c r="C285" i="25"/>
  <c r="B285" i="25"/>
  <c r="H284" i="25"/>
  <c r="G284" i="25"/>
  <c r="F284" i="25"/>
  <c r="E284" i="25"/>
  <c r="H283" i="25"/>
  <c r="G283" i="25"/>
  <c r="F283" i="25"/>
  <c r="E283" i="25"/>
  <c r="H282" i="25"/>
  <c r="G282" i="25"/>
  <c r="F282" i="25"/>
  <c r="E282" i="25"/>
  <c r="H281" i="25"/>
  <c r="G281" i="25"/>
  <c r="F281" i="25"/>
  <c r="E281" i="25"/>
  <c r="H280" i="25"/>
  <c r="H279" i="25" s="1"/>
  <c r="G280" i="25"/>
  <c r="G279" i="25" s="1"/>
  <c r="F280" i="25"/>
  <c r="E280" i="25"/>
  <c r="D279" i="25"/>
  <c r="C279" i="25"/>
  <c r="B279" i="25"/>
  <c r="H278" i="25"/>
  <c r="G278" i="25"/>
  <c r="F278" i="25"/>
  <c r="E278" i="25"/>
  <c r="H277" i="25"/>
  <c r="G277" i="25"/>
  <c r="F277" i="25"/>
  <c r="E277" i="25"/>
  <c r="H276" i="25"/>
  <c r="G276" i="25"/>
  <c r="F276" i="25"/>
  <c r="E276" i="25"/>
  <c r="H275" i="25"/>
  <c r="G275" i="25"/>
  <c r="F275" i="25"/>
  <c r="E275" i="25"/>
  <c r="H274" i="25"/>
  <c r="H273" i="25" s="1"/>
  <c r="G274" i="25"/>
  <c r="F274" i="25"/>
  <c r="E274" i="25"/>
  <c r="D273" i="25"/>
  <c r="C273" i="25"/>
  <c r="B273" i="25"/>
  <c r="H272" i="25"/>
  <c r="G272" i="25"/>
  <c r="F272" i="25"/>
  <c r="E272" i="25"/>
  <c r="H271" i="25"/>
  <c r="G271" i="25"/>
  <c r="F271" i="25"/>
  <c r="E271" i="25"/>
  <c r="H270" i="25"/>
  <c r="G270" i="25"/>
  <c r="F270" i="25"/>
  <c r="E270" i="25"/>
  <c r="H269" i="25"/>
  <c r="G269" i="25"/>
  <c r="F269" i="25"/>
  <c r="E269" i="25"/>
  <c r="H268" i="25"/>
  <c r="H267" i="25" s="1"/>
  <c r="G268" i="25"/>
  <c r="F268" i="25"/>
  <c r="E268" i="25"/>
  <c r="D267" i="25"/>
  <c r="C267" i="25"/>
  <c r="B267" i="25"/>
  <c r="H266" i="25"/>
  <c r="G266" i="25"/>
  <c r="F266" i="25"/>
  <c r="E266" i="25"/>
  <c r="H265" i="25"/>
  <c r="G265" i="25"/>
  <c r="F265" i="25"/>
  <c r="E265" i="25"/>
  <c r="H264" i="25"/>
  <c r="G264" i="25"/>
  <c r="F264" i="25"/>
  <c r="E264" i="25"/>
  <c r="H263" i="25"/>
  <c r="G263" i="25"/>
  <c r="F263" i="25"/>
  <c r="E263" i="25"/>
  <c r="H262" i="25"/>
  <c r="G262" i="25"/>
  <c r="G261" i="25" s="1"/>
  <c r="F262" i="25"/>
  <c r="E262" i="25"/>
  <c r="D261" i="25"/>
  <c r="C261" i="25"/>
  <c r="B261" i="25"/>
  <c r="H260" i="25"/>
  <c r="G260" i="25"/>
  <c r="F260" i="25"/>
  <c r="E260" i="25"/>
  <c r="H259" i="25"/>
  <c r="G259" i="25"/>
  <c r="F259" i="25"/>
  <c r="E259" i="25"/>
  <c r="H258" i="25"/>
  <c r="G258" i="25"/>
  <c r="F258" i="25"/>
  <c r="E258" i="25"/>
  <c r="H257" i="25"/>
  <c r="G257" i="25"/>
  <c r="F257" i="25"/>
  <c r="E257" i="25"/>
  <c r="H256" i="25"/>
  <c r="H255" i="25" s="1"/>
  <c r="G256" i="25"/>
  <c r="F256" i="25"/>
  <c r="E256" i="25"/>
  <c r="D255" i="25"/>
  <c r="C255" i="25"/>
  <c r="B255" i="25"/>
  <c r="H254" i="25"/>
  <c r="G254" i="25"/>
  <c r="F254" i="25"/>
  <c r="E254" i="25"/>
  <c r="H253" i="25"/>
  <c r="G253" i="25"/>
  <c r="F253" i="25"/>
  <c r="E253" i="25"/>
  <c r="H252" i="25"/>
  <c r="G252" i="25"/>
  <c r="F252" i="25"/>
  <c r="E252" i="25"/>
  <c r="H251" i="25"/>
  <c r="G251" i="25"/>
  <c r="F251" i="25"/>
  <c r="E251" i="25"/>
  <c r="H250" i="25"/>
  <c r="H249" i="25" s="1"/>
  <c r="G250" i="25"/>
  <c r="F250" i="25"/>
  <c r="E250" i="25"/>
  <c r="D249" i="25"/>
  <c r="C249" i="25"/>
  <c r="B249" i="25"/>
  <c r="H248" i="25"/>
  <c r="G248" i="25"/>
  <c r="F248" i="25"/>
  <c r="E248" i="25"/>
  <c r="H247" i="25"/>
  <c r="G247" i="25"/>
  <c r="F247" i="25"/>
  <c r="E247" i="25"/>
  <c r="H246" i="25"/>
  <c r="G246" i="25"/>
  <c r="F246" i="25"/>
  <c r="E246" i="25"/>
  <c r="H245" i="25"/>
  <c r="G245" i="25"/>
  <c r="F245" i="25"/>
  <c r="E245" i="25"/>
  <c r="H244" i="25"/>
  <c r="G244" i="25"/>
  <c r="F244" i="25"/>
  <c r="E244" i="25"/>
  <c r="D243" i="25"/>
  <c r="C243" i="25"/>
  <c r="B243" i="25"/>
  <c r="H242" i="25"/>
  <c r="G242" i="25"/>
  <c r="F242" i="25"/>
  <c r="E242" i="25"/>
  <c r="H241" i="25"/>
  <c r="G241" i="25"/>
  <c r="F241" i="25"/>
  <c r="E241" i="25"/>
  <c r="H240" i="25"/>
  <c r="G240" i="25"/>
  <c r="F240" i="25"/>
  <c r="E240" i="25"/>
  <c r="H239" i="25"/>
  <c r="G239" i="25"/>
  <c r="F239" i="25"/>
  <c r="E239" i="25"/>
  <c r="H238" i="25"/>
  <c r="G238" i="25"/>
  <c r="F238" i="25"/>
  <c r="E238" i="25"/>
  <c r="D237" i="25"/>
  <c r="C237" i="25"/>
  <c r="B237" i="25"/>
  <c r="H236" i="25"/>
  <c r="G236" i="25"/>
  <c r="F236" i="25"/>
  <c r="E236" i="25"/>
  <c r="H235" i="25"/>
  <c r="G235" i="25"/>
  <c r="F235" i="25"/>
  <c r="E235" i="25"/>
  <c r="H234" i="25"/>
  <c r="G234" i="25"/>
  <c r="F234" i="25"/>
  <c r="E234" i="25"/>
  <c r="H233" i="25"/>
  <c r="G233" i="25"/>
  <c r="F233" i="25"/>
  <c r="E233" i="25"/>
  <c r="H232" i="25"/>
  <c r="H231" i="25" s="1"/>
  <c r="G232" i="25"/>
  <c r="G231" i="25" s="1"/>
  <c r="F232" i="25"/>
  <c r="E232" i="25"/>
  <c r="D231" i="25"/>
  <c r="C231" i="25"/>
  <c r="B231" i="25"/>
  <c r="H230" i="25"/>
  <c r="G230" i="25"/>
  <c r="F230" i="25"/>
  <c r="E230" i="25"/>
  <c r="H229" i="25"/>
  <c r="G229" i="25"/>
  <c r="F229" i="25"/>
  <c r="E229" i="25"/>
  <c r="H228" i="25"/>
  <c r="G228" i="25"/>
  <c r="F228" i="25"/>
  <c r="E228" i="25"/>
  <c r="H227" i="25"/>
  <c r="G227" i="25"/>
  <c r="F227" i="25"/>
  <c r="E227" i="25"/>
  <c r="H226" i="25"/>
  <c r="G226" i="25"/>
  <c r="F226" i="25"/>
  <c r="E226" i="25"/>
  <c r="E225" i="25" s="1"/>
  <c r="D225" i="25"/>
  <c r="C225" i="25"/>
  <c r="B225" i="25"/>
  <c r="H224" i="25"/>
  <c r="G224" i="25"/>
  <c r="F224" i="25"/>
  <c r="E224" i="25"/>
  <c r="H223" i="25"/>
  <c r="G223" i="25"/>
  <c r="F223" i="25"/>
  <c r="E223" i="25"/>
  <c r="H222" i="25"/>
  <c r="G222" i="25"/>
  <c r="F222" i="25"/>
  <c r="E222" i="25"/>
  <c r="H221" i="25"/>
  <c r="G221" i="25"/>
  <c r="F221" i="25"/>
  <c r="E221" i="25"/>
  <c r="H220" i="25"/>
  <c r="G220" i="25"/>
  <c r="G219" i="25" s="1"/>
  <c r="F220" i="25"/>
  <c r="E220" i="25"/>
  <c r="D219" i="25"/>
  <c r="C219" i="25"/>
  <c r="B219" i="25"/>
  <c r="H218" i="25"/>
  <c r="G218" i="25"/>
  <c r="F218" i="25"/>
  <c r="E218" i="25"/>
  <c r="H217" i="25"/>
  <c r="G217" i="25"/>
  <c r="F217" i="25"/>
  <c r="E217" i="25"/>
  <c r="H216" i="25"/>
  <c r="G216" i="25"/>
  <c r="F216" i="25"/>
  <c r="E216" i="25"/>
  <c r="H215" i="25"/>
  <c r="G215" i="25"/>
  <c r="F215" i="25"/>
  <c r="E215" i="25"/>
  <c r="H214" i="25"/>
  <c r="G214" i="25"/>
  <c r="G213" i="25" s="1"/>
  <c r="F214" i="25"/>
  <c r="E214" i="25"/>
  <c r="D213" i="25"/>
  <c r="C213" i="25"/>
  <c r="B213" i="25"/>
  <c r="H212" i="25"/>
  <c r="G212" i="25"/>
  <c r="F212" i="25"/>
  <c r="E212" i="25"/>
  <c r="H211" i="25"/>
  <c r="G211" i="25"/>
  <c r="F211" i="25"/>
  <c r="E211" i="25"/>
  <c r="H210" i="25"/>
  <c r="G210" i="25"/>
  <c r="F210" i="25"/>
  <c r="E210" i="25"/>
  <c r="H209" i="25"/>
  <c r="G209" i="25"/>
  <c r="F209" i="25"/>
  <c r="E209" i="25"/>
  <c r="H208" i="25"/>
  <c r="H207" i="25" s="1"/>
  <c r="G208" i="25"/>
  <c r="F208" i="25"/>
  <c r="E208" i="25"/>
  <c r="D207" i="25"/>
  <c r="C207" i="25"/>
  <c r="B207" i="25"/>
  <c r="H206" i="25"/>
  <c r="G206" i="25"/>
  <c r="F206" i="25"/>
  <c r="E206" i="25"/>
  <c r="H205" i="25"/>
  <c r="G205" i="25"/>
  <c r="F205" i="25"/>
  <c r="E205" i="25"/>
  <c r="H204" i="25"/>
  <c r="G204" i="25"/>
  <c r="F204" i="25"/>
  <c r="E204" i="25"/>
  <c r="H203" i="25"/>
  <c r="G203" i="25"/>
  <c r="F203" i="25"/>
  <c r="E203" i="25"/>
  <c r="H202" i="25"/>
  <c r="G202" i="25"/>
  <c r="F202" i="25"/>
  <c r="E202" i="25"/>
  <c r="D201" i="25"/>
  <c r="C201" i="25"/>
  <c r="B201" i="25"/>
  <c r="H200" i="25"/>
  <c r="G200" i="25"/>
  <c r="F200" i="25"/>
  <c r="E200" i="25"/>
  <c r="H199" i="25"/>
  <c r="G199" i="25"/>
  <c r="F199" i="25"/>
  <c r="E199" i="25"/>
  <c r="H198" i="25"/>
  <c r="G198" i="25"/>
  <c r="F198" i="25"/>
  <c r="E198" i="25"/>
  <c r="H197" i="25"/>
  <c r="G197" i="25"/>
  <c r="F197" i="25"/>
  <c r="E197" i="25"/>
  <c r="H196" i="25"/>
  <c r="H195" i="25" s="1"/>
  <c r="G196" i="25"/>
  <c r="F196" i="25"/>
  <c r="E196" i="25"/>
  <c r="E195" i="25" s="1"/>
  <c r="D195" i="25"/>
  <c r="C195" i="25"/>
  <c r="B195" i="25"/>
  <c r="H194" i="25"/>
  <c r="G194" i="25"/>
  <c r="F194" i="25"/>
  <c r="E194" i="25"/>
  <c r="H193" i="25"/>
  <c r="G193" i="25"/>
  <c r="F193" i="25"/>
  <c r="E193" i="25"/>
  <c r="H192" i="25"/>
  <c r="G192" i="25"/>
  <c r="F192" i="25"/>
  <c r="E192" i="25"/>
  <c r="H191" i="25"/>
  <c r="G191" i="25"/>
  <c r="F191" i="25"/>
  <c r="E191" i="25"/>
  <c r="H190" i="25"/>
  <c r="G190" i="25"/>
  <c r="F190" i="25"/>
  <c r="E190" i="25"/>
  <c r="D189" i="25"/>
  <c r="C189" i="25"/>
  <c r="B189" i="25"/>
  <c r="H188" i="25"/>
  <c r="G188" i="25"/>
  <c r="F188" i="25"/>
  <c r="E188" i="25"/>
  <c r="H187" i="25"/>
  <c r="G187" i="25"/>
  <c r="F187" i="25"/>
  <c r="E187" i="25"/>
  <c r="H186" i="25"/>
  <c r="G186" i="25"/>
  <c r="F186" i="25"/>
  <c r="E186" i="25"/>
  <c r="H185" i="25"/>
  <c r="G185" i="25"/>
  <c r="F185" i="25"/>
  <c r="E185" i="25"/>
  <c r="H184" i="25"/>
  <c r="G184" i="25"/>
  <c r="G183" i="25" s="1"/>
  <c r="F184" i="25"/>
  <c r="E184" i="25"/>
  <c r="D183" i="25"/>
  <c r="C183" i="25"/>
  <c r="B183" i="25"/>
  <c r="H182" i="25"/>
  <c r="G182" i="25"/>
  <c r="F182" i="25"/>
  <c r="E182" i="25"/>
  <c r="H181" i="25"/>
  <c r="G181" i="25"/>
  <c r="F181" i="25"/>
  <c r="E181" i="25"/>
  <c r="H180" i="25"/>
  <c r="G180" i="25"/>
  <c r="F180" i="25"/>
  <c r="E180" i="25"/>
  <c r="H179" i="25"/>
  <c r="G179" i="25"/>
  <c r="F179" i="25"/>
  <c r="E179" i="25"/>
  <c r="H178" i="25"/>
  <c r="G178" i="25"/>
  <c r="F178" i="25"/>
  <c r="E178" i="25"/>
  <c r="E177" i="25" s="1"/>
  <c r="D177" i="25"/>
  <c r="C177" i="25"/>
  <c r="B177" i="25"/>
  <c r="H176" i="25"/>
  <c r="G176" i="25"/>
  <c r="F176" i="25"/>
  <c r="E176" i="25"/>
  <c r="H175" i="25"/>
  <c r="G175" i="25"/>
  <c r="F175" i="25"/>
  <c r="E175" i="25"/>
  <c r="H174" i="25"/>
  <c r="G174" i="25"/>
  <c r="F174" i="25"/>
  <c r="E174" i="25"/>
  <c r="H173" i="25"/>
  <c r="G173" i="25"/>
  <c r="F173" i="25"/>
  <c r="E173" i="25"/>
  <c r="H172" i="25"/>
  <c r="G172" i="25"/>
  <c r="G171" i="25" s="1"/>
  <c r="F172" i="25"/>
  <c r="E172" i="25"/>
  <c r="D171" i="25"/>
  <c r="C171" i="25"/>
  <c r="B171" i="25"/>
  <c r="H170" i="25"/>
  <c r="G170" i="25"/>
  <c r="F170" i="25"/>
  <c r="E170" i="25"/>
  <c r="H169" i="25"/>
  <c r="G169" i="25"/>
  <c r="F169" i="25"/>
  <c r="E169" i="25"/>
  <c r="H168" i="25"/>
  <c r="G168" i="25"/>
  <c r="F168" i="25"/>
  <c r="E168" i="25"/>
  <c r="H167" i="25"/>
  <c r="G167" i="25"/>
  <c r="F167" i="25"/>
  <c r="E167" i="25"/>
  <c r="H166" i="25"/>
  <c r="G166" i="25"/>
  <c r="F166" i="25"/>
  <c r="E166" i="25"/>
  <c r="D165" i="25"/>
  <c r="C165" i="25"/>
  <c r="B165" i="25"/>
  <c r="H164" i="25"/>
  <c r="G164" i="25"/>
  <c r="F164" i="25"/>
  <c r="E164" i="25"/>
  <c r="H163" i="25"/>
  <c r="G163" i="25"/>
  <c r="F163" i="25"/>
  <c r="E163" i="25"/>
  <c r="H162" i="25"/>
  <c r="G162" i="25"/>
  <c r="F162" i="25"/>
  <c r="E162" i="25"/>
  <c r="H161" i="25"/>
  <c r="G161" i="25"/>
  <c r="F161" i="25"/>
  <c r="E161" i="25"/>
  <c r="H160" i="25"/>
  <c r="H159" i="25" s="1"/>
  <c r="G160" i="25"/>
  <c r="F160" i="25"/>
  <c r="E160" i="25"/>
  <c r="D159" i="25"/>
  <c r="C159" i="25"/>
  <c r="B159" i="25"/>
  <c r="H158" i="25"/>
  <c r="G158" i="25"/>
  <c r="F158" i="25"/>
  <c r="E158" i="25"/>
  <c r="H157" i="25"/>
  <c r="G157" i="25"/>
  <c r="F157" i="25"/>
  <c r="E157" i="25"/>
  <c r="H156" i="25"/>
  <c r="G156" i="25"/>
  <c r="F156" i="25"/>
  <c r="E156" i="25"/>
  <c r="H155" i="25"/>
  <c r="G155" i="25"/>
  <c r="F155" i="25"/>
  <c r="E155" i="25"/>
  <c r="H154" i="25"/>
  <c r="G154" i="25"/>
  <c r="F154" i="25"/>
  <c r="E154" i="25"/>
  <c r="D153" i="25"/>
  <c r="C153" i="25"/>
  <c r="B153" i="25"/>
  <c r="H152" i="25"/>
  <c r="G152" i="25"/>
  <c r="F152" i="25"/>
  <c r="E152" i="25"/>
  <c r="H151" i="25"/>
  <c r="G151" i="25"/>
  <c r="F151" i="25"/>
  <c r="E151" i="25"/>
  <c r="H150" i="25"/>
  <c r="G150" i="25"/>
  <c r="F150" i="25"/>
  <c r="E150" i="25"/>
  <c r="H149" i="25"/>
  <c r="G149" i="25"/>
  <c r="F149" i="25"/>
  <c r="E149" i="25"/>
  <c r="H148" i="25"/>
  <c r="H147" i="25" s="1"/>
  <c r="G148" i="25"/>
  <c r="F148" i="25"/>
  <c r="E148" i="25"/>
  <c r="E147" i="25" s="1"/>
  <c r="D147" i="25"/>
  <c r="C147" i="25"/>
  <c r="B147" i="25"/>
  <c r="H146" i="25"/>
  <c r="G146" i="25"/>
  <c r="F146" i="25"/>
  <c r="E146" i="25"/>
  <c r="H145" i="25"/>
  <c r="G145" i="25"/>
  <c r="F145" i="25"/>
  <c r="E145" i="25"/>
  <c r="H144" i="25"/>
  <c r="G144" i="25"/>
  <c r="F144" i="25"/>
  <c r="E144" i="25"/>
  <c r="H143" i="25"/>
  <c r="G143" i="25"/>
  <c r="F143" i="25"/>
  <c r="E143" i="25"/>
  <c r="H142" i="25"/>
  <c r="G142" i="25"/>
  <c r="G141" i="25" s="1"/>
  <c r="F142" i="25"/>
  <c r="E142" i="25"/>
  <c r="D141" i="25"/>
  <c r="C141" i="25"/>
  <c r="B141" i="25"/>
  <c r="H140" i="25"/>
  <c r="G140" i="25"/>
  <c r="F140" i="25"/>
  <c r="E140" i="25"/>
  <c r="H139" i="25"/>
  <c r="G139" i="25"/>
  <c r="F139" i="25"/>
  <c r="E139" i="25"/>
  <c r="H138" i="25"/>
  <c r="G138" i="25"/>
  <c r="F138" i="25"/>
  <c r="E138" i="25"/>
  <c r="H137" i="25"/>
  <c r="G137" i="25"/>
  <c r="F137" i="25"/>
  <c r="E137" i="25"/>
  <c r="H136" i="25"/>
  <c r="G136" i="25"/>
  <c r="G135" i="25" s="1"/>
  <c r="F136" i="25"/>
  <c r="E136" i="25"/>
  <c r="D135" i="25"/>
  <c r="C135" i="25"/>
  <c r="B135" i="25"/>
  <c r="H134" i="25"/>
  <c r="G134" i="25"/>
  <c r="F134" i="25"/>
  <c r="E134" i="25"/>
  <c r="H133" i="25"/>
  <c r="G133" i="25"/>
  <c r="F133" i="25"/>
  <c r="E133" i="25"/>
  <c r="H132" i="25"/>
  <c r="G132" i="25"/>
  <c r="F132" i="25"/>
  <c r="E132" i="25"/>
  <c r="H131" i="25"/>
  <c r="G131" i="25"/>
  <c r="F131" i="25"/>
  <c r="E131" i="25"/>
  <c r="H130" i="25"/>
  <c r="G130" i="25"/>
  <c r="G129" i="25" s="1"/>
  <c r="F130" i="25"/>
  <c r="E130" i="25"/>
  <c r="D129" i="25"/>
  <c r="C129" i="25"/>
  <c r="B129" i="25"/>
  <c r="H128" i="25"/>
  <c r="G128" i="25"/>
  <c r="F128" i="25"/>
  <c r="E128" i="25"/>
  <c r="H127" i="25"/>
  <c r="G127" i="25"/>
  <c r="F127" i="25"/>
  <c r="E127" i="25"/>
  <c r="H126" i="25"/>
  <c r="G126" i="25"/>
  <c r="F126" i="25"/>
  <c r="E126" i="25"/>
  <c r="H125" i="25"/>
  <c r="G125" i="25"/>
  <c r="F125" i="25"/>
  <c r="E125" i="25"/>
  <c r="H124" i="25"/>
  <c r="G124" i="25"/>
  <c r="F124" i="25"/>
  <c r="E124" i="25"/>
  <c r="D123" i="25"/>
  <c r="C123" i="25"/>
  <c r="B123" i="25"/>
  <c r="H122" i="25"/>
  <c r="G122" i="25"/>
  <c r="F122" i="25"/>
  <c r="E122" i="25"/>
  <c r="H121" i="25"/>
  <c r="G121" i="25"/>
  <c r="F121" i="25"/>
  <c r="E121" i="25"/>
  <c r="H120" i="25"/>
  <c r="G120" i="25"/>
  <c r="F120" i="25"/>
  <c r="E120" i="25"/>
  <c r="H119" i="25"/>
  <c r="G119" i="25"/>
  <c r="F119" i="25"/>
  <c r="E119" i="25"/>
  <c r="H118" i="25"/>
  <c r="G118" i="25"/>
  <c r="F118" i="25"/>
  <c r="E118" i="25"/>
  <c r="D117" i="25"/>
  <c r="C117" i="25"/>
  <c r="B117" i="25"/>
  <c r="H116" i="25"/>
  <c r="G116" i="25"/>
  <c r="F116" i="25"/>
  <c r="E116" i="25"/>
  <c r="H115" i="25"/>
  <c r="G115" i="25"/>
  <c r="F115" i="25"/>
  <c r="E115" i="25"/>
  <c r="H114" i="25"/>
  <c r="G114" i="25"/>
  <c r="F114" i="25"/>
  <c r="E114" i="25"/>
  <c r="H113" i="25"/>
  <c r="G113" i="25"/>
  <c r="F113" i="25"/>
  <c r="E113" i="25"/>
  <c r="H112" i="25"/>
  <c r="G112" i="25"/>
  <c r="F112" i="25"/>
  <c r="E112" i="25"/>
  <c r="D111" i="25"/>
  <c r="C111" i="25"/>
  <c r="B111" i="25"/>
  <c r="H110" i="25"/>
  <c r="G110" i="25"/>
  <c r="F110" i="25"/>
  <c r="E110" i="25"/>
  <c r="H109" i="25"/>
  <c r="G109" i="25"/>
  <c r="F109" i="25"/>
  <c r="E109" i="25"/>
  <c r="H108" i="25"/>
  <c r="G108" i="25"/>
  <c r="F108" i="25"/>
  <c r="E108" i="25"/>
  <c r="H107" i="25"/>
  <c r="G107" i="25"/>
  <c r="F107" i="25"/>
  <c r="E107" i="25"/>
  <c r="H106" i="25"/>
  <c r="G106" i="25"/>
  <c r="G105" i="25" s="1"/>
  <c r="F106" i="25"/>
  <c r="E106" i="25"/>
  <c r="D105" i="25"/>
  <c r="C105" i="25"/>
  <c r="B105" i="25"/>
  <c r="H104" i="25"/>
  <c r="G104" i="25"/>
  <c r="F104" i="25"/>
  <c r="E104" i="25"/>
  <c r="H103" i="25"/>
  <c r="G103" i="25"/>
  <c r="F103" i="25"/>
  <c r="E103" i="25"/>
  <c r="H102" i="25"/>
  <c r="G102" i="25"/>
  <c r="F102" i="25"/>
  <c r="E102" i="25"/>
  <c r="H101" i="25"/>
  <c r="G101" i="25"/>
  <c r="F101" i="25"/>
  <c r="E101" i="25"/>
  <c r="H100" i="25"/>
  <c r="H99" i="25" s="1"/>
  <c r="G100" i="25"/>
  <c r="G99" i="25" s="1"/>
  <c r="F100" i="25"/>
  <c r="E100" i="25"/>
  <c r="D99" i="25"/>
  <c r="C99" i="25"/>
  <c r="B99" i="25"/>
  <c r="H98" i="25"/>
  <c r="G98" i="25"/>
  <c r="F98" i="25"/>
  <c r="E98" i="25"/>
  <c r="H97" i="25"/>
  <c r="G97" i="25"/>
  <c r="F97" i="25"/>
  <c r="E97" i="25"/>
  <c r="H96" i="25"/>
  <c r="G96" i="25"/>
  <c r="F96" i="25"/>
  <c r="E96" i="25"/>
  <c r="H95" i="25"/>
  <c r="G95" i="25"/>
  <c r="F95" i="25"/>
  <c r="E95" i="25"/>
  <c r="H94" i="25"/>
  <c r="G94" i="25"/>
  <c r="F94" i="25"/>
  <c r="E94" i="25"/>
  <c r="E93" i="25" s="1"/>
  <c r="D93" i="25"/>
  <c r="C93" i="25"/>
  <c r="B93" i="25"/>
  <c r="H92" i="25"/>
  <c r="G92" i="25"/>
  <c r="F92" i="25"/>
  <c r="E92" i="25"/>
  <c r="H91" i="25"/>
  <c r="G91" i="25"/>
  <c r="F91" i="25"/>
  <c r="E91" i="25"/>
  <c r="H90" i="25"/>
  <c r="G90" i="25"/>
  <c r="F90" i="25"/>
  <c r="E90" i="25"/>
  <c r="H89" i="25"/>
  <c r="G89" i="25"/>
  <c r="F89" i="25"/>
  <c r="E89" i="25"/>
  <c r="H88" i="25"/>
  <c r="G88" i="25"/>
  <c r="F88" i="25"/>
  <c r="E88" i="25"/>
  <c r="D87" i="25"/>
  <c r="C87" i="25"/>
  <c r="B87" i="25"/>
  <c r="H86" i="25"/>
  <c r="G86" i="25"/>
  <c r="F86" i="25"/>
  <c r="E86" i="25"/>
  <c r="H85" i="25"/>
  <c r="G85" i="25"/>
  <c r="F85" i="25"/>
  <c r="E85" i="25"/>
  <c r="H84" i="25"/>
  <c r="G84" i="25"/>
  <c r="F84" i="25"/>
  <c r="E84" i="25"/>
  <c r="H83" i="25"/>
  <c r="G83" i="25"/>
  <c r="F83" i="25"/>
  <c r="E83" i="25"/>
  <c r="H82" i="25"/>
  <c r="G82" i="25"/>
  <c r="G81" i="25" s="1"/>
  <c r="F82" i="25"/>
  <c r="E82" i="25"/>
  <c r="D81" i="25"/>
  <c r="C81" i="25"/>
  <c r="B81" i="25"/>
  <c r="H80" i="25"/>
  <c r="G80" i="25"/>
  <c r="F80" i="25"/>
  <c r="E80" i="25"/>
  <c r="G79" i="25"/>
  <c r="F79" i="25"/>
  <c r="D79" i="25"/>
  <c r="D463" i="25" s="1"/>
  <c r="H78" i="25"/>
  <c r="G78" i="25"/>
  <c r="F78" i="25"/>
  <c r="E78" i="25"/>
  <c r="H77" i="25"/>
  <c r="G77" i="25"/>
  <c r="F77" i="25"/>
  <c r="E77" i="25"/>
  <c r="H76" i="25"/>
  <c r="G76" i="25"/>
  <c r="F76" i="25"/>
  <c r="E76" i="25"/>
  <c r="C75" i="25"/>
  <c r="B75" i="25"/>
  <c r="H74" i="25"/>
  <c r="G74" i="25"/>
  <c r="F74" i="25"/>
  <c r="E74" i="25"/>
  <c r="H73" i="25"/>
  <c r="G73" i="25"/>
  <c r="F73" i="25"/>
  <c r="E73" i="25"/>
  <c r="H72" i="25"/>
  <c r="G72" i="25"/>
  <c r="F72" i="25"/>
  <c r="E72" i="25"/>
  <c r="H71" i="25"/>
  <c r="G71" i="25"/>
  <c r="F71" i="25"/>
  <c r="E71" i="25"/>
  <c r="H70" i="25"/>
  <c r="G70" i="25"/>
  <c r="F70" i="25"/>
  <c r="E70" i="25"/>
  <c r="D69" i="25"/>
  <c r="C69" i="25"/>
  <c r="B69" i="25"/>
  <c r="H68" i="25"/>
  <c r="G68" i="25"/>
  <c r="F68" i="25"/>
  <c r="E68" i="25"/>
  <c r="H67" i="25"/>
  <c r="G67" i="25"/>
  <c r="F67" i="25"/>
  <c r="E67" i="25"/>
  <c r="H66" i="25"/>
  <c r="G66" i="25"/>
  <c r="F66" i="25"/>
  <c r="E66" i="25"/>
  <c r="H65" i="25"/>
  <c r="G65" i="25"/>
  <c r="F65" i="25"/>
  <c r="E65" i="25"/>
  <c r="H64" i="25"/>
  <c r="G64" i="25"/>
  <c r="G63" i="25" s="1"/>
  <c r="F64" i="25"/>
  <c r="E64" i="25"/>
  <c r="D63" i="25"/>
  <c r="C63" i="25"/>
  <c r="B63" i="25"/>
  <c r="H62" i="25"/>
  <c r="G62" i="25"/>
  <c r="F62" i="25"/>
  <c r="E62" i="25"/>
  <c r="H61" i="25"/>
  <c r="G61" i="25"/>
  <c r="F61" i="25"/>
  <c r="E61" i="25"/>
  <c r="H60" i="25"/>
  <c r="G60" i="25"/>
  <c r="F60" i="25"/>
  <c r="E60" i="25"/>
  <c r="H59" i="25"/>
  <c r="G59" i="25"/>
  <c r="F59" i="25"/>
  <c r="E59" i="25"/>
  <c r="H58" i="25"/>
  <c r="G58" i="25"/>
  <c r="F58" i="25"/>
  <c r="E58" i="25"/>
  <c r="H57" i="25"/>
  <c r="D57" i="25"/>
  <c r="C57" i="25"/>
  <c r="B57" i="25"/>
  <c r="H56" i="25"/>
  <c r="G56" i="25"/>
  <c r="F56" i="25"/>
  <c r="E56" i="25"/>
  <c r="H55" i="25"/>
  <c r="G55" i="25"/>
  <c r="F55" i="25"/>
  <c r="E55" i="25"/>
  <c r="H54" i="25"/>
  <c r="G54" i="25"/>
  <c r="F54" i="25"/>
  <c r="E54" i="25"/>
  <c r="H53" i="25"/>
  <c r="G53" i="25"/>
  <c r="F53" i="25"/>
  <c r="E53" i="25"/>
  <c r="H52" i="25"/>
  <c r="G52" i="25"/>
  <c r="F52" i="25"/>
  <c r="E52" i="25"/>
  <c r="D51" i="25"/>
  <c r="C51" i="25"/>
  <c r="B51" i="25"/>
  <c r="H50" i="25"/>
  <c r="G50" i="25"/>
  <c r="F50" i="25"/>
  <c r="E50" i="25"/>
  <c r="H49" i="25"/>
  <c r="G49" i="25"/>
  <c r="F49" i="25"/>
  <c r="E49" i="25"/>
  <c r="H48" i="25"/>
  <c r="G48" i="25"/>
  <c r="F48" i="25"/>
  <c r="E48" i="25"/>
  <c r="H47" i="25"/>
  <c r="G47" i="25"/>
  <c r="F47" i="25"/>
  <c r="E47" i="25"/>
  <c r="H46" i="25"/>
  <c r="G46" i="25"/>
  <c r="F46" i="25"/>
  <c r="E46" i="25"/>
  <c r="D45" i="25"/>
  <c r="C45" i="25"/>
  <c r="B45" i="25"/>
  <c r="H44" i="25"/>
  <c r="G44" i="25"/>
  <c r="F44" i="25"/>
  <c r="E44" i="25"/>
  <c r="H43" i="25"/>
  <c r="G43" i="25"/>
  <c r="F43" i="25"/>
  <c r="E43" i="25"/>
  <c r="H42" i="25"/>
  <c r="G42" i="25"/>
  <c r="F42" i="25"/>
  <c r="E42" i="25"/>
  <c r="H41" i="25"/>
  <c r="G41" i="25"/>
  <c r="F41" i="25"/>
  <c r="E41" i="25"/>
  <c r="H40" i="25"/>
  <c r="G40" i="25"/>
  <c r="G39" i="25" s="1"/>
  <c r="F40" i="25"/>
  <c r="E40" i="25"/>
  <c r="D39" i="25"/>
  <c r="C39" i="25"/>
  <c r="B39" i="25"/>
  <c r="H38" i="25"/>
  <c r="G38" i="25"/>
  <c r="F38" i="25"/>
  <c r="E38" i="25"/>
  <c r="H37" i="25"/>
  <c r="G37" i="25"/>
  <c r="F37" i="25"/>
  <c r="E37" i="25"/>
  <c r="H36" i="25"/>
  <c r="G36" i="25"/>
  <c r="F36" i="25"/>
  <c r="E36" i="25"/>
  <c r="H35" i="25"/>
  <c r="G35" i="25"/>
  <c r="F35" i="25"/>
  <c r="E35" i="25"/>
  <c r="H34" i="25"/>
  <c r="G34" i="25"/>
  <c r="F34" i="25"/>
  <c r="E34" i="25"/>
  <c r="D33" i="25"/>
  <c r="C33" i="25"/>
  <c r="B33" i="25"/>
  <c r="H32" i="25"/>
  <c r="G32" i="25"/>
  <c r="F32" i="25"/>
  <c r="E32" i="25"/>
  <c r="H31" i="25"/>
  <c r="G31" i="25"/>
  <c r="F31" i="25"/>
  <c r="E31" i="25"/>
  <c r="H30" i="25"/>
  <c r="G30" i="25"/>
  <c r="F30" i="25"/>
  <c r="E30" i="25"/>
  <c r="H29" i="25"/>
  <c r="G29" i="25"/>
  <c r="F29" i="25"/>
  <c r="E29" i="25"/>
  <c r="H28" i="25"/>
  <c r="G28" i="25"/>
  <c r="F28" i="25"/>
  <c r="E28" i="25"/>
  <c r="E27" i="25" s="1"/>
  <c r="D27" i="25"/>
  <c r="C27" i="25"/>
  <c r="B27" i="25"/>
  <c r="H26" i="25"/>
  <c r="G26" i="25"/>
  <c r="F26" i="25"/>
  <c r="E26" i="25"/>
  <c r="H25" i="25"/>
  <c r="G25" i="25"/>
  <c r="F25" i="25"/>
  <c r="E25" i="25"/>
  <c r="H24" i="25"/>
  <c r="G24" i="25"/>
  <c r="F24" i="25"/>
  <c r="E24" i="25"/>
  <c r="H23" i="25"/>
  <c r="G23" i="25"/>
  <c r="F23" i="25"/>
  <c r="E23" i="25"/>
  <c r="H22" i="25"/>
  <c r="G22" i="25"/>
  <c r="F22" i="25"/>
  <c r="F21" i="25" s="1"/>
  <c r="E22" i="25"/>
  <c r="D21" i="25"/>
  <c r="C21" i="25"/>
  <c r="B21" i="25"/>
  <c r="H20" i="25"/>
  <c r="G20" i="25"/>
  <c r="F20" i="25"/>
  <c r="E20" i="25"/>
  <c r="H19" i="25"/>
  <c r="G19" i="25"/>
  <c r="F19" i="25"/>
  <c r="E19" i="25"/>
  <c r="H18" i="25"/>
  <c r="G18" i="25"/>
  <c r="F18" i="25"/>
  <c r="E18" i="25"/>
  <c r="H17" i="25"/>
  <c r="G17" i="25"/>
  <c r="F17" i="25"/>
  <c r="E17" i="25"/>
  <c r="H16" i="25"/>
  <c r="G16" i="25"/>
  <c r="G15" i="25" s="1"/>
  <c r="F16" i="25"/>
  <c r="E16" i="25"/>
  <c r="D15" i="25"/>
  <c r="C15" i="25"/>
  <c r="B15" i="25"/>
  <c r="H14" i="25"/>
  <c r="G14" i="25"/>
  <c r="F14" i="25"/>
  <c r="E14" i="25"/>
  <c r="H13" i="25"/>
  <c r="G13" i="25"/>
  <c r="F13" i="25"/>
  <c r="E13" i="25"/>
  <c r="H12" i="25"/>
  <c r="G12" i="25"/>
  <c r="F12" i="25"/>
  <c r="E12" i="25"/>
  <c r="H11" i="25"/>
  <c r="G11" i="25"/>
  <c r="F11" i="25"/>
  <c r="E11" i="25"/>
  <c r="H10" i="25"/>
  <c r="G10" i="25"/>
  <c r="F10" i="25"/>
  <c r="E10" i="25"/>
  <c r="D9" i="25"/>
  <c r="C9" i="25"/>
  <c r="B9" i="25"/>
  <c r="G67" i="24"/>
  <c r="F67" i="24"/>
  <c r="E67" i="24"/>
  <c r="D67" i="24"/>
  <c r="C67" i="24"/>
  <c r="B67" i="24"/>
  <c r="L66" i="24"/>
  <c r="K66" i="24"/>
  <c r="J66" i="24"/>
  <c r="I66" i="24"/>
  <c r="H66" i="24"/>
  <c r="M66" i="24" s="1"/>
  <c r="L65" i="24"/>
  <c r="K65" i="24"/>
  <c r="J65" i="24"/>
  <c r="I65" i="24"/>
  <c r="M65" i="24" s="1"/>
  <c r="H65" i="24"/>
  <c r="L64" i="24"/>
  <c r="K64" i="24"/>
  <c r="J64" i="24"/>
  <c r="I64" i="24"/>
  <c r="H64" i="24"/>
  <c r="L63" i="24"/>
  <c r="K63" i="24"/>
  <c r="J63" i="24"/>
  <c r="I63" i="24"/>
  <c r="H63" i="24"/>
  <c r="L62" i="24"/>
  <c r="K62" i="24"/>
  <c r="J62" i="24"/>
  <c r="I62" i="24"/>
  <c r="H62" i="24"/>
  <c r="M62" i="24" s="1"/>
  <c r="L61" i="24"/>
  <c r="K61" i="24"/>
  <c r="J61" i="24"/>
  <c r="I61" i="24"/>
  <c r="M61" i="24" s="1"/>
  <c r="H61" i="24"/>
  <c r="L60" i="24"/>
  <c r="K60" i="24"/>
  <c r="J60" i="24"/>
  <c r="I60" i="24"/>
  <c r="H60" i="24"/>
  <c r="L59" i="24"/>
  <c r="K59" i="24"/>
  <c r="J59" i="24"/>
  <c r="I59" i="24"/>
  <c r="H59" i="24"/>
  <c r="L58" i="24"/>
  <c r="K58" i="24"/>
  <c r="J58" i="24"/>
  <c r="I58" i="24"/>
  <c r="H58" i="24"/>
  <c r="M58" i="24" s="1"/>
  <c r="L57" i="24"/>
  <c r="K57" i="24"/>
  <c r="J57" i="24"/>
  <c r="I57" i="24"/>
  <c r="M57" i="24" s="1"/>
  <c r="H57" i="24"/>
  <c r="L56" i="24"/>
  <c r="K56" i="24"/>
  <c r="J56" i="24"/>
  <c r="I56" i="24"/>
  <c r="H56" i="24"/>
  <c r="L55" i="24"/>
  <c r="K55" i="24"/>
  <c r="J55" i="24"/>
  <c r="I55" i="24"/>
  <c r="H55" i="24"/>
  <c r="L54" i="24"/>
  <c r="K54" i="24"/>
  <c r="J54" i="24"/>
  <c r="I54" i="24"/>
  <c r="H54" i="24"/>
  <c r="M54" i="24" s="1"/>
  <c r="L53" i="24"/>
  <c r="K53" i="24"/>
  <c r="J53" i="24"/>
  <c r="I53" i="24"/>
  <c r="M53" i="24" s="1"/>
  <c r="H53" i="24"/>
  <c r="L52" i="24"/>
  <c r="K52" i="24"/>
  <c r="J52" i="24"/>
  <c r="I52" i="24"/>
  <c r="H52" i="24"/>
  <c r="L51" i="24"/>
  <c r="K51" i="24"/>
  <c r="J51" i="24"/>
  <c r="I51" i="24"/>
  <c r="H51" i="24"/>
  <c r="L50" i="24"/>
  <c r="K50" i="24"/>
  <c r="J50" i="24"/>
  <c r="I50" i="24"/>
  <c r="H50" i="24"/>
  <c r="M50" i="24" s="1"/>
  <c r="L49" i="24"/>
  <c r="K49" i="24"/>
  <c r="J49" i="24"/>
  <c r="I49" i="24"/>
  <c r="M49" i="24" s="1"/>
  <c r="H49" i="24"/>
  <c r="L48" i="24"/>
  <c r="K48" i="24"/>
  <c r="J48" i="24"/>
  <c r="I48" i="24"/>
  <c r="H48" i="24"/>
  <c r="L47" i="24"/>
  <c r="K47" i="24"/>
  <c r="J47" i="24"/>
  <c r="I47" i="24"/>
  <c r="H47" i="24"/>
  <c r="L46" i="24"/>
  <c r="K46" i="24"/>
  <c r="J46" i="24"/>
  <c r="I46" i="24"/>
  <c r="H46" i="24"/>
  <c r="M46" i="24" s="1"/>
  <c r="L45" i="24"/>
  <c r="K45" i="24"/>
  <c r="J45" i="24"/>
  <c r="I45" i="24"/>
  <c r="M45" i="24" s="1"/>
  <c r="H45" i="24"/>
  <c r="L44" i="24"/>
  <c r="K44" i="24"/>
  <c r="J44" i="24"/>
  <c r="I44" i="24"/>
  <c r="H44" i="24"/>
  <c r="L43" i="24"/>
  <c r="K43" i="24"/>
  <c r="J43" i="24"/>
  <c r="I43" i="24"/>
  <c r="H43" i="24"/>
  <c r="L42" i="24"/>
  <c r="K42" i="24"/>
  <c r="J42" i="24"/>
  <c r="I42" i="24"/>
  <c r="H42" i="24"/>
  <c r="M42" i="24" s="1"/>
  <c r="L41" i="24"/>
  <c r="K41" i="24"/>
  <c r="J41" i="24"/>
  <c r="I41" i="24"/>
  <c r="M41" i="24" s="1"/>
  <c r="H41" i="24"/>
  <c r="L40" i="24"/>
  <c r="K40" i="24"/>
  <c r="J40" i="24"/>
  <c r="I40" i="24"/>
  <c r="H40" i="24"/>
  <c r="L39" i="24"/>
  <c r="K39" i="24"/>
  <c r="J39" i="24"/>
  <c r="I39" i="24"/>
  <c r="H39" i="24"/>
  <c r="L38" i="24"/>
  <c r="K38" i="24"/>
  <c r="J38" i="24"/>
  <c r="I38" i="24"/>
  <c r="H38" i="24"/>
  <c r="M38" i="24" s="1"/>
  <c r="L37" i="24"/>
  <c r="K37" i="24"/>
  <c r="J37" i="24"/>
  <c r="I37" i="24"/>
  <c r="M37" i="24" s="1"/>
  <c r="H37" i="24"/>
  <c r="L36" i="24"/>
  <c r="K36" i="24"/>
  <c r="J36" i="24"/>
  <c r="I36" i="24"/>
  <c r="H36" i="24"/>
  <c r="L35" i="24"/>
  <c r="K35" i="24"/>
  <c r="J35" i="24"/>
  <c r="I35" i="24"/>
  <c r="H35" i="24"/>
  <c r="L34" i="24"/>
  <c r="K34" i="24"/>
  <c r="J34" i="24"/>
  <c r="I34" i="24"/>
  <c r="H34" i="24"/>
  <c r="M34" i="24" s="1"/>
  <c r="L33" i="24"/>
  <c r="K33" i="24"/>
  <c r="J33" i="24"/>
  <c r="I33" i="24"/>
  <c r="M33" i="24" s="1"/>
  <c r="H33" i="24"/>
  <c r="L32" i="24"/>
  <c r="K32" i="24"/>
  <c r="J32" i="24"/>
  <c r="I32" i="24"/>
  <c r="H32" i="24"/>
  <c r="L31" i="24"/>
  <c r="K31" i="24"/>
  <c r="J31" i="24"/>
  <c r="I31" i="24"/>
  <c r="H31" i="24"/>
  <c r="L30" i="24"/>
  <c r="K30" i="24"/>
  <c r="J30" i="24"/>
  <c r="I30" i="24"/>
  <c r="H30" i="24"/>
  <c r="M30" i="24" s="1"/>
  <c r="L29" i="24"/>
  <c r="K29" i="24"/>
  <c r="J29" i="24"/>
  <c r="I29" i="24"/>
  <c r="M29" i="24" s="1"/>
  <c r="H29" i="24"/>
  <c r="L28" i="24"/>
  <c r="K28" i="24"/>
  <c r="J28" i="24"/>
  <c r="I28" i="24"/>
  <c r="H28" i="24"/>
  <c r="L27" i="24"/>
  <c r="K27" i="24"/>
  <c r="J27" i="24"/>
  <c r="I27" i="24"/>
  <c r="H27" i="24"/>
  <c r="L26" i="24"/>
  <c r="K26" i="24"/>
  <c r="J26" i="24"/>
  <c r="I26" i="24"/>
  <c r="H26" i="24"/>
  <c r="M26" i="24" s="1"/>
  <c r="L25" i="24"/>
  <c r="K25" i="24"/>
  <c r="J25" i="24"/>
  <c r="I25" i="24"/>
  <c r="M25" i="24" s="1"/>
  <c r="H25" i="24"/>
  <c r="L24" i="24"/>
  <c r="K24" i="24"/>
  <c r="J24" i="24"/>
  <c r="I24" i="24"/>
  <c r="H24" i="24"/>
  <c r="L23" i="24"/>
  <c r="K23" i="24"/>
  <c r="J23" i="24"/>
  <c r="I23" i="24"/>
  <c r="H23" i="24"/>
  <c r="L22" i="24"/>
  <c r="K22" i="24"/>
  <c r="J22" i="24"/>
  <c r="I22" i="24"/>
  <c r="H22" i="24"/>
  <c r="M22" i="24" s="1"/>
  <c r="L21" i="24"/>
  <c r="K21" i="24"/>
  <c r="J21" i="24"/>
  <c r="I21" i="24"/>
  <c r="M21" i="24" s="1"/>
  <c r="H21" i="24"/>
  <c r="L20" i="24"/>
  <c r="K20" i="24"/>
  <c r="J20" i="24"/>
  <c r="I20" i="24"/>
  <c r="H20" i="24"/>
  <c r="L19" i="24"/>
  <c r="K19" i="24"/>
  <c r="J19" i="24"/>
  <c r="I19" i="24"/>
  <c r="H19" i="24"/>
  <c r="L18" i="24"/>
  <c r="K18" i="24"/>
  <c r="J18" i="24"/>
  <c r="I18" i="24"/>
  <c r="H18" i="24"/>
  <c r="M18" i="24" s="1"/>
  <c r="L17" i="24"/>
  <c r="K17" i="24"/>
  <c r="J17" i="24"/>
  <c r="I17" i="24"/>
  <c r="M17" i="24" s="1"/>
  <c r="H17" i="24"/>
  <c r="L16" i="24"/>
  <c r="K16" i="24"/>
  <c r="J16" i="24"/>
  <c r="I16" i="24"/>
  <c r="H16" i="24"/>
  <c r="L15" i="24"/>
  <c r="K15" i="24"/>
  <c r="J15" i="24"/>
  <c r="I15" i="24"/>
  <c r="H15" i="24"/>
  <c r="L14" i="24"/>
  <c r="K14" i="24"/>
  <c r="J14" i="24"/>
  <c r="I14" i="24"/>
  <c r="H14" i="24"/>
  <c r="M14" i="24" s="1"/>
  <c r="L13" i="24"/>
  <c r="K13" i="24"/>
  <c r="J13" i="24"/>
  <c r="I13" i="24"/>
  <c r="M13" i="24" s="1"/>
  <c r="H13" i="24"/>
  <c r="L12" i="24"/>
  <c r="K12" i="24"/>
  <c r="J12" i="24"/>
  <c r="I12" i="24"/>
  <c r="H12" i="24"/>
  <c r="L11" i="24"/>
  <c r="K11" i="24"/>
  <c r="J11" i="24"/>
  <c r="I11" i="24"/>
  <c r="H11" i="24"/>
  <c r="L10" i="24"/>
  <c r="K10" i="24"/>
  <c r="J10" i="24"/>
  <c r="I10" i="24"/>
  <c r="H10" i="24"/>
  <c r="M10" i="24" s="1"/>
  <c r="L9" i="24"/>
  <c r="K9" i="24"/>
  <c r="J9" i="24"/>
  <c r="I9" i="24"/>
  <c r="M9" i="24" s="1"/>
  <c r="H9" i="24"/>
  <c r="L8" i="24"/>
  <c r="K8" i="24"/>
  <c r="J8" i="24"/>
  <c r="I8" i="24"/>
  <c r="H8" i="24"/>
  <c r="L7" i="24"/>
  <c r="K7" i="24"/>
  <c r="J7" i="24"/>
  <c r="I7" i="24"/>
  <c r="H7" i="24"/>
  <c r="L6" i="24"/>
  <c r="L67" i="24" s="1"/>
  <c r="K6" i="24"/>
  <c r="J6" i="24"/>
  <c r="I6" i="24"/>
  <c r="H6" i="24"/>
  <c r="M6" i="24" s="1"/>
  <c r="H399" i="25" l="1"/>
  <c r="I341" i="25"/>
  <c r="H321" i="25"/>
  <c r="I245" i="25"/>
  <c r="I223" i="25"/>
  <c r="I36" i="25"/>
  <c r="I131" i="25"/>
  <c r="G195" i="25"/>
  <c r="E285" i="25"/>
  <c r="G387" i="25"/>
  <c r="I116" i="25"/>
  <c r="I158" i="25"/>
  <c r="I193" i="25"/>
  <c r="I415" i="25"/>
  <c r="H417" i="25"/>
  <c r="I434" i="25"/>
  <c r="I32" i="25"/>
  <c r="I37" i="25"/>
  <c r="I55" i="25"/>
  <c r="I60" i="25"/>
  <c r="I97" i="25"/>
  <c r="I145" i="25"/>
  <c r="I404" i="25"/>
  <c r="G460" i="25"/>
  <c r="I46" i="25"/>
  <c r="I49" i="25"/>
  <c r="I50" i="25"/>
  <c r="I278" i="25"/>
  <c r="I283" i="25"/>
  <c r="I302" i="25"/>
  <c r="I305" i="25"/>
  <c r="I326" i="25"/>
  <c r="I332" i="25"/>
  <c r="I67" i="24"/>
  <c r="I13" i="25"/>
  <c r="I17" i="25"/>
  <c r="I180" i="25"/>
  <c r="I217" i="25"/>
  <c r="I365" i="25"/>
  <c r="I444" i="25"/>
  <c r="I456" i="25"/>
  <c r="I457" i="25"/>
  <c r="J67" i="24"/>
  <c r="M7" i="24"/>
  <c r="M8" i="24"/>
  <c r="M11" i="24"/>
  <c r="M12" i="24"/>
  <c r="M15" i="24"/>
  <c r="M16" i="24"/>
  <c r="M19" i="24"/>
  <c r="M20" i="24"/>
  <c r="M23" i="24"/>
  <c r="M24" i="24"/>
  <c r="M27" i="24"/>
  <c r="M28" i="24"/>
  <c r="M31" i="24"/>
  <c r="M32" i="24"/>
  <c r="M35" i="24"/>
  <c r="M36" i="24"/>
  <c r="M39" i="24"/>
  <c r="M40" i="24"/>
  <c r="M43" i="24"/>
  <c r="M44" i="24"/>
  <c r="M47" i="24"/>
  <c r="M48" i="24"/>
  <c r="M51" i="24"/>
  <c r="M52" i="24"/>
  <c r="M55" i="24"/>
  <c r="M56" i="24"/>
  <c r="M59" i="24"/>
  <c r="M60" i="24"/>
  <c r="M63" i="24"/>
  <c r="M64" i="24"/>
  <c r="I83" i="25"/>
  <c r="I86" i="25"/>
  <c r="I92" i="25"/>
  <c r="I132" i="25"/>
  <c r="I149" i="25"/>
  <c r="I168" i="25"/>
  <c r="I253" i="25"/>
  <c r="I266" i="25"/>
  <c r="I272" i="25"/>
  <c r="I336" i="25"/>
  <c r="I398" i="25"/>
  <c r="M67" i="24"/>
  <c r="H460" i="25"/>
  <c r="I367" i="25"/>
  <c r="I410" i="25"/>
  <c r="K67" i="24"/>
  <c r="I65" i="25"/>
  <c r="I68" i="25"/>
  <c r="I74" i="25"/>
  <c r="I118" i="25"/>
  <c r="G189" i="25"/>
  <c r="I206" i="25"/>
  <c r="I312" i="25"/>
  <c r="I346" i="25"/>
  <c r="I355" i="25"/>
  <c r="I371" i="25"/>
  <c r="I379" i="25"/>
  <c r="I425" i="25"/>
  <c r="I41" i="25"/>
  <c r="I62" i="25"/>
  <c r="I80" i="25"/>
  <c r="I94" i="25"/>
  <c r="I112" i="25"/>
  <c r="I22" i="25"/>
  <c r="I26" i="25"/>
  <c r="I43" i="25"/>
  <c r="E51" i="25"/>
  <c r="I56" i="25"/>
  <c r="I70" i="25"/>
  <c r="I88" i="25"/>
  <c r="I107" i="25"/>
  <c r="I110" i="25"/>
  <c r="I156" i="25"/>
  <c r="I185" i="25"/>
  <c r="I199" i="25"/>
  <c r="I204" i="25"/>
  <c r="I216" i="25"/>
  <c r="I221" i="25"/>
  <c r="I222" i="25"/>
  <c r="I233" i="25"/>
  <c r="I234" i="25"/>
  <c r="I254" i="25"/>
  <c r="I259" i="25"/>
  <c r="I295" i="25"/>
  <c r="I358" i="25"/>
  <c r="I360" i="25"/>
  <c r="I378" i="25"/>
  <c r="I390" i="25"/>
  <c r="I391" i="25"/>
  <c r="I397" i="25"/>
  <c r="I409" i="25"/>
  <c r="I412" i="25"/>
  <c r="I414" i="25"/>
  <c r="I426" i="25"/>
  <c r="I428" i="25"/>
  <c r="I445" i="25"/>
  <c r="F297" i="25"/>
  <c r="H111" i="25"/>
  <c r="H69" i="25"/>
  <c r="H87" i="25"/>
  <c r="I104" i="25"/>
  <c r="E117" i="25"/>
  <c r="I126" i="25"/>
  <c r="I143" i="25"/>
  <c r="I144" i="25"/>
  <c r="I178" i="25"/>
  <c r="I191" i="25"/>
  <c r="I192" i="25"/>
  <c r="I209" i="25"/>
  <c r="I212" i="25"/>
  <c r="I230" i="25"/>
  <c r="I244" i="25"/>
  <c r="I264" i="25"/>
  <c r="E273" i="25"/>
  <c r="I282" i="25"/>
  <c r="I299" i="25"/>
  <c r="I328" i="25"/>
  <c r="E333" i="25"/>
  <c r="H339" i="25"/>
  <c r="E345" i="25"/>
  <c r="I352" i="25"/>
  <c r="I401" i="25"/>
  <c r="I403" i="25"/>
  <c r="I422" i="25"/>
  <c r="I439" i="25"/>
  <c r="E129" i="25"/>
  <c r="I18" i="25"/>
  <c r="F461" i="25"/>
  <c r="I12" i="25"/>
  <c r="I31" i="25"/>
  <c r="I52" i="25"/>
  <c r="I169" i="25"/>
  <c r="I174" i="25"/>
  <c r="I187" i="25"/>
  <c r="I218" i="25"/>
  <c r="I224" i="25"/>
  <c r="I238" i="25"/>
  <c r="I241" i="25"/>
  <c r="I242" i="25"/>
  <c r="I274" i="25"/>
  <c r="I276" i="25"/>
  <c r="I277" i="25"/>
  <c r="I323" i="25"/>
  <c r="I324" i="25"/>
  <c r="I334" i="25"/>
  <c r="F357" i="25"/>
  <c r="I386" i="25"/>
  <c r="E387" i="25"/>
  <c r="I420" i="25"/>
  <c r="I431" i="25"/>
  <c r="I433" i="25"/>
  <c r="I449" i="25"/>
  <c r="I452" i="25"/>
  <c r="G21" i="25"/>
  <c r="F27" i="25"/>
  <c r="F75" i="25"/>
  <c r="F123" i="25"/>
  <c r="E141" i="25"/>
  <c r="I146" i="25"/>
  <c r="H141" i="25"/>
  <c r="G147" i="25"/>
  <c r="I214" i="25"/>
  <c r="F213" i="25"/>
  <c r="I406" i="25"/>
  <c r="F405" i="25"/>
  <c r="I16" i="25"/>
  <c r="E21" i="25"/>
  <c r="H21" i="25"/>
  <c r="G27" i="25"/>
  <c r="I35" i="25"/>
  <c r="E39" i="25"/>
  <c r="H39" i="25"/>
  <c r="F45" i="25"/>
  <c r="I48" i="25"/>
  <c r="F51" i="25"/>
  <c r="E57" i="25"/>
  <c r="I61" i="25"/>
  <c r="I67" i="25"/>
  <c r="I73" i="25"/>
  <c r="I77" i="25"/>
  <c r="I85" i="25"/>
  <c r="I91" i="25"/>
  <c r="I98" i="25"/>
  <c r="E105" i="25"/>
  <c r="I108" i="25"/>
  <c r="F111" i="25"/>
  <c r="I114" i="25"/>
  <c r="F117" i="25"/>
  <c r="I121" i="25"/>
  <c r="I150" i="25"/>
  <c r="H153" i="25"/>
  <c r="I166" i="25"/>
  <c r="F165" i="25"/>
  <c r="E171" i="25"/>
  <c r="I175" i="25"/>
  <c r="I179" i="25"/>
  <c r="E189" i="25"/>
  <c r="I194" i="25"/>
  <c r="H189" i="25"/>
  <c r="E243" i="25"/>
  <c r="G351" i="25"/>
  <c r="I370" i="25"/>
  <c r="F369" i="25"/>
  <c r="E15" i="25"/>
  <c r="E33" i="25"/>
  <c r="H9" i="25"/>
  <c r="G464" i="25"/>
  <c r="I20" i="25"/>
  <c r="I28" i="25"/>
  <c r="G33" i="25"/>
  <c r="I40" i="25"/>
  <c r="E45" i="25"/>
  <c r="I47" i="25"/>
  <c r="I53" i="25"/>
  <c r="F57" i="25"/>
  <c r="E63" i="25"/>
  <c r="I66" i="25"/>
  <c r="F69" i="25"/>
  <c r="G69" i="25"/>
  <c r="I76" i="25"/>
  <c r="E81" i="25"/>
  <c r="I84" i="25"/>
  <c r="F87" i="25"/>
  <c r="G87" i="25"/>
  <c r="F93" i="25"/>
  <c r="I106" i="25"/>
  <c r="E111" i="25"/>
  <c r="I119" i="25"/>
  <c r="I139" i="25"/>
  <c r="E339" i="25"/>
  <c r="G453" i="25"/>
  <c r="I454" i="25"/>
  <c r="E9" i="25"/>
  <c r="I19" i="25"/>
  <c r="I25" i="25"/>
  <c r="H33" i="25"/>
  <c r="I38" i="25"/>
  <c r="I44" i="25"/>
  <c r="I58" i="25"/>
  <c r="I64" i="25"/>
  <c r="E69" i="25"/>
  <c r="I82" i="25"/>
  <c r="E87" i="25"/>
  <c r="I95" i="25"/>
  <c r="F99" i="25"/>
  <c r="I102" i="25"/>
  <c r="E123" i="25"/>
  <c r="I127" i="25"/>
  <c r="H123" i="25"/>
  <c r="I133" i="25"/>
  <c r="I137" i="25"/>
  <c r="I161" i="25"/>
  <c r="I164" i="25"/>
  <c r="E219" i="25"/>
  <c r="H225" i="25"/>
  <c r="I226" i="25"/>
  <c r="E309" i="25"/>
  <c r="E375" i="25"/>
  <c r="E411" i="25"/>
  <c r="I430" i="25"/>
  <c r="F429" i="25"/>
  <c r="E460" i="25"/>
  <c r="B459" i="25"/>
  <c r="I198" i="25"/>
  <c r="H201" i="25"/>
  <c r="E249" i="25"/>
  <c r="E255" i="25"/>
  <c r="H261" i="25"/>
  <c r="F273" i="25"/>
  <c r="E279" i="25"/>
  <c r="H285" i="25"/>
  <c r="E291" i="25"/>
  <c r="H297" i="25"/>
  <c r="I353" i="25"/>
  <c r="I362" i="25"/>
  <c r="I389" i="25"/>
  <c r="I427" i="25"/>
  <c r="I446" i="25"/>
  <c r="I124" i="25"/>
  <c r="I130" i="25"/>
  <c r="E135" i="25"/>
  <c r="I155" i="25"/>
  <c r="E159" i="25"/>
  <c r="I173" i="25"/>
  <c r="E183" i="25"/>
  <c r="I203" i="25"/>
  <c r="E207" i="25"/>
  <c r="I235" i="25"/>
  <c r="G243" i="25"/>
  <c r="I247" i="25"/>
  <c r="I248" i="25"/>
  <c r="I252" i="25"/>
  <c r="I257" i="25"/>
  <c r="I258" i="25"/>
  <c r="E267" i="25"/>
  <c r="I281" i="25"/>
  <c r="I294" i="25"/>
  <c r="I308" i="25"/>
  <c r="I318" i="25"/>
  <c r="I320" i="25"/>
  <c r="E327" i="25"/>
  <c r="F333" i="25"/>
  <c r="I342" i="25"/>
  <c r="I344" i="25"/>
  <c r="F345" i="25"/>
  <c r="I350" i="25"/>
  <c r="E357" i="25"/>
  <c r="E363" i="25"/>
  <c r="H363" i="25"/>
  <c r="G369" i="25"/>
  <c r="I374" i="25"/>
  <c r="I377" i="25"/>
  <c r="I385" i="25"/>
  <c r="I396" i="25"/>
  <c r="I408" i="25"/>
  <c r="E423" i="25"/>
  <c r="I432" i="25"/>
  <c r="I438" i="25"/>
  <c r="I451" i="25"/>
  <c r="H453" i="25"/>
  <c r="E99" i="25"/>
  <c r="I103" i="25"/>
  <c r="I109" i="25"/>
  <c r="I115" i="25"/>
  <c r="I122" i="25"/>
  <c r="I128" i="25"/>
  <c r="I134" i="25"/>
  <c r="F135" i="25"/>
  <c r="I140" i="25"/>
  <c r="I152" i="25"/>
  <c r="I154" i="25"/>
  <c r="I162" i="25"/>
  <c r="I163" i="25"/>
  <c r="E165" i="25"/>
  <c r="H165" i="25"/>
  <c r="I170" i="25"/>
  <c r="I181" i="25"/>
  <c r="I182" i="25"/>
  <c r="F183" i="25"/>
  <c r="I188" i="25"/>
  <c r="I197" i="25"/>
  <c r="I200" i="25"/>
  <c r="I202" i="25"/>
  <c r="I210" i="25"/>
  <c r="I211" i="25"/>
  <c r="E213" i="25"/>
  <c r="H213" i="25"/>
  <c r="H219" i="25"/>
  <c r="F225" i="25"/>
  <c r="I228" i="25"/>
  <c r="I229" i="25"/>
  <c r="E231" i="25"/>
  <c r="E237" i="25"/>
  <c r="H237" i="25"/>
  <c r="F243" i="25"/>
  <c r="G255" i="25"/>
  <c r="I262" i="25"/>
  <c r="I271" i="25"/>
  <c r="I289" i="25"/>
  <c r="I290" i="25"/>
  <c r="G291" i="25"/>
  <c r="I298" i="25"/>
  <c r="G303" i="25"/>
  <c r="I307" i="25"/>
  <c r="H309" i="25"/>
  <c r="I314" i="25"/>
  <c r="I317" i="25"/>
  <c r="I319" i="25"/>
  <c r="I331" i="25"/>
  <c r="I338" i="25"/>
  <c r="I356" i="25"/>
  <c r="I359" i="25"/>
  <c r="I366" i="25"/>
  <c r="I384" i="25"/>
  <c r="I402" i="25"/>
  <c r="E405" i="25"/>
  <c r="H405" i="25"/>
  <c r="H429" i="25"/>
  <c r="I440" i="25"/>
  <c r="E447" i="25"/>
  <c r="E461" i="25"/>
  <c r="H79" i="25"/>
  <c r="I79" i="25" s="1"/>
  <c r="G153" i="25"/>
  <c r="I251" i="25"/>
  <c r="F249" i="25"/>
  <c r="G267" i="25"/>
  <c r="I269" i="25"/>
  <c r="I288" i="25"/>
  <c r="G285" i="25"/>
  <c r="G461" i="25"/>
  <c r="H464" i="25"/>
  <c r="H15" i="25"/>
  <c r="I23" i="25"/>
  <c r="I42" i="25"/>
  <c r="F9" i="25"/>
  <c r="I10" i="25"/>
  <c r="G462" i="25"/>
  <c r="F463" i="25"/>
  <c r="I14" i="25"/>
  <c r="I24" i="25"/>
  <c r="I29" i="25"/>
  <c r="F33" i="25"/>
  <c r="I34" i="25"/>
  <c r="H45" i="25"/>
  <c r="G51" i="25"/>
  <c r="I72" i="25"/>
  <c r="G75" i="25"/>
  <c r="I90" i="25"/>
  <c r="G93" i="25"/>
  <c r="I100" i="25"/>
  <c r="G9" i="25"/>
  <c r="F460" i="25"/>
  <c r="I11" i="25"/>
  <c r="H462" i="25"/>
  <c r="G463" i="25"/>
  <c r="F464" i="25"/>
  <c r="F15" i="25"/>
  <c r="H27" i="25"/>
  <c r="I30" i="25"/>
  <c r="F39" i="25"/>
  <c r="H51" i="25"/>
  <c r="I54" i="25"/>
  <c r="G57" i="25"/>
  <c r="I59" i="25"/>
  <c r="F63" i="25"/>
  <c r="D75" i="25"/>
  <c r="I78" i="25"/>
  <c r="F81" i="25"/>
  <c r="H93" i="25"/>
  <c r="I96" i="25"/>
  <c r="I101" i="25"/>
  <c r="F105" i="25"/>
  <c r="H117" i="25"/>
  <c r="I120" i="25"/>
  <c r="G123" i="25"/>
  <c r="I125" i="25"/>
  <c r="F129" i="25"/>
  <c r="I136" i="25"/>
  <c r="F141" i="25"/>
  <c r="I151" i="25"/>
  <c r="F153" i="25"/>
  <c r="G159" i="25"/>
  <c r="I176" i="25"/>
  <c r="H177" i="25"/>
  <c r="I184" i="25"/>
  <c r="F189" i="25"/>
  <c r="F201" i="25"/>
  <c r="G207" i="25"/>
  <c r="I239" i="25"/>
  <c r="I268" i="25"/>
  <c r="I270" i="25"/>
  <c r="F267" i="25"/>
  <c r="I287" i="25"/>
  <c r="I293" i="25"/>
  <c r="I313" i="25"/>
  <c r="I395" i="25"/>
  <c r="F393" i="25"/>
  <c r="I172" i="25"/>
  <c r="F171" i="25"/>
  <c r="G201" i="25"/>
  <c r="I240" i="25"/>
  <c r="G237" i="25"/>
  <c r="F462" i="25"/>
  <c r="G45" i="25"/>
  <c r="H63" i="25"/>
  <c r="I71" i="25"/>
  <c r="E79" i="25"/>
  <c r="E75" i="25" s="1"/>
  <c r="H81" i="25"/>
  <c r="I89" i="25"/>
  <c r="H105" i="25"/>
  <c r="G111" i="25"/>
  <c r="I113" i="25"/>
  <c r="H129" i="25"/>
  <c r="I160" i="25"/>
  <c r="H171" i="25"/>
  <c r="F177" i="25"/>
  <c r="I208" i="25"/>
  <c r="G249" i="25"/>
  <c r="I250" i="25"/>
  <c r="H291" i="25"/>
  <c r="I330" i="25"/>
  <c r="F327" i="25"/>
  <c r="I343" i="25"/>
  <c r="G339" i="25"/>
  <c r="I348" i="25"/>
  <c r="G345" i="25"/>
  <c r="H369" i="25"/>
  <c r="I372" i="25"/>
  <c r="H463" i="25"/>
  <c r="I383" i="25"/>
  <c r="F381" i="25"/>
  <c r="H461" i="25"/>
  <c r="G117" i="25"/>
  <c r="H135" i="25"/>
  <c r="I138" i="25"/>
  <c r="I142" i="25"/>
  <c r="I148" i="25"/>
  <c r="F147" i="25"/>
  <c r="E153" i="25"/>
  <c r="I157" i="25"/>
  <c r="F159" i="25"/>
  <c r="G165" i="25"/>
  <c r="I167" i="25"/>
  <c r="G177" i="25"/>
  <c r="H183" i="25"/>
  <c r="I186" i="25"/>
  <c r="I190" i="25"/>
  <c r="I196" i="25"/>
  <c r="F195" i="25"/>
  <c r="E201" i="25"/>
  <c r="I205" i="25"/>
  <c r="F207" i="25"/>
  <c r="I215" i="25"/>
  <c r="I220" i="25"/>
  <c r="I232" i="25"/>
  <c r="F231" i="25"/>
  <c r="I263" i="25"/>
  <c r="F261" i="25"/>
  <c r="I280" i="25"/>
  <c r="F279" i="25"/>
  <c r="I304" i="25"/>
  <c r="F303" i="25"/>
  <c r="H345" i="25"/>
  <c r="I347" i="25"/>
  <c r="F219" i="25"/>
  <c r="F237" i="25"/>
  <c r="I260" i="25"/>
  <c r="F285" i="25"/>
  <c r="I301" i="25"/>
  <c r="F309" i="25"/>
  <c r="I311" i="25"/>
  <c r="H327" i="25"/>
  <c r="I329" i="25"/>
  <c r="I340" i="25"/>
  <c r="F339" i="25"/>
  <c r="G381" i="25"/>
  <c r="I382" i="25"/>
  <c r="G393" i="25"/>
  <c r="I394" i="25"/>
  <c r="G225" i="25"/>
  <c r="I227" i="25"/>
  <c r="H243" i="25"/>
  <c r="I246" i="25"/>
  <c r="I256" i="25"/>
  <c r="F255" i="25"/>
  <c r="E261" i="25"/>
  <c r="I265" i="25"/>
  <c r="G273" i="25"/>
  <c r="I275" i="25"/>
  <c r="I296" i="25"/>
  <c r="E297" i="25"/>
  <c r="I300" i="25"/>
  <c r="G297" i="25"/>
  <c r="G309" i="25"/>
  <c r="I310" i="25"/>
  <c r="I322" i="25"/>
  <c r="H333" i="25"/>
  <c r="I337" i="25"/>
  <c r="I361" i="25"/>
  <c r="H357" i="25"/>
  <c r="I388" i="25"/>
  <c r="F387" i="25"/>
  <c r="I400" i="25"/>
  <c r="F399" i="25"/>
  <c r="I437" i="25"/>
  <c r="G435" i="25"/>
  <c r="I443" i="25"/>
  <c r="F441" i="25"/>
  <c r="D459" i="25"/>
  <c r="I236" i="25"/>
  <c r="I284" i="25"/>
  <c r="I292" i="25"/>
  <c r="F291" i="25"/>
  <c r="G315" i="25"/>
  <c r="I349" i="25"/>
  <c r="H303" i="25"/>
  <c r="I306" i="25"/>
  <c r="I316" i="25"/>
  <c r="F315" i="25"/>
  <c r="E321" i="25"/>
  <c r="I325" i="25"/>
  <c r="G333" i="25"/>
  <c r="I335" i="25"/>
  <c r="H351" i="25"/>
  <c r="I354" i="25"/>
  <c r="I364" i="25"/>
  <c r="F363" i="25"/>
  <c r="E369" i="25"/>
  <c r="I373" i="25"/>
  <c r="F375" i="25"/>
  <c r="G405" i="25"/>
  <c r="I407" i="25"/>
  <c r="H411" i="25"/>
  <c r="G417" i="25"/>
  <c r="I418" i="25"/>
  <c r="I421" i="25"/>
  <c r="I424" i="25"/>
  <c r="F423" i="25"/>
  <c r="E429" i="25"/>
  <c r="I436" i="25"/>
  <c r="H447" i="25"/>
  <c r="F453" i="25"/>
  <c r="E463" i="25"/>
  <c r="E464" i="25"/>
  <c r="G357" i="25"/>
  <c r="H375" i="25"/>
  <c r="G441" i="25"/>
  <c r="I442" i="25"/>
  <c r="I448" i="25"/>
  <c r="F447" i="25"/>
  <c r="I368" i="25"/>
  <c r="I376" i="25"/>
  <c r="I380" i="25"/>
  <c r="E381" i="25"/>
  <c r="H387" i="25"/>
  <c r="I392" i="25"/>
  <c r="E393" i="25"/>
  <c r="I413" i="25"/>
  <c r="G411" i="25"/>
  <c r="I416" i="25"/>
  <c r="I419" i="25"/>
  <c r="F417" i="25"/>
  <c r="I450" i="25"/>
  <c r="I455" i="25"/>
  <c r="I458" i="25"/>
  <c r="E456" i="25"/>
  <c r="E453" i="25" s="1"/>
  <c r="C462" i="25"/>
  <c r="C459" i="25" s="1"/>
  <c r="F411" i="25"/>
  <c r="F435" i="25"/>
  <c r="C453" i="25"/>
  <c r="H67" i="24"/>
  <c r="C34" i="21"/>
  <c r="C30" i="21" s="1"/>
  <c r="B34" i="21"/>
  <c r="B30" i="21" s="1"/>
  <c r="C23" i="21"/>
  <c r="C22" i="21" s="1"/>
  <c r="B23" i="21"/>
  <c r="B22" i="21" s="1"/>
  <c r="C7" i="21"/>
  <c r="B7" i="21"/>
  <c r="C15" i="21"/>
  <c r="B15" i="21"/>
  <c r="G10" i="20"/>
  <c r="F10" i="20"/>
  <c r="G8" i="20"/>
  <c r="F8" i="20"/>
  <c r="G6" i="20"/>
  <c r="F6" i="20"/>
  <c r="I15" i="25" l="1"/>
  <c r="I399" i="25"/>
  <c r="I243" i="25"/>
  <c r="I165" i="25"/>
  <c r="I363" i="25"/>
  <c r="I315" i="25"/>
  <c r="I81" i="25"/>
  <c r="I429" i="25"/>
  <c r="I357" i="25"/>
  <c r="E462" i="25"/>
  <c r="I141" i="25"/>
  <c r="I369" i="25"/>
  <c r="I111" i="25"/>
  <c r="I405" i="25"/>
  <c r="I375" i="25"/>
  <c r="I333" i="25"/>
  <c r="I189" i="25"/>
  <c r="I45" i="25"/>
  <c r="I51" i="25"/>
  <c r="I99" i="25"/>
  <c r="I39" i="25"/>
  <c r="I177" i="25"/>
  <c r="I453" i="25"/>
  <c r="I441" i="25"/>
  <c r="I201" i="25"/>
  <c r="I297" i="25"/>
  <c r="I381" i="25"/>
  <c r="I303" i="25"/>
  <c r="I213" i="25"/>
  <c r="I153" i="25"/>
  <c r="I423" i="25"/>
  <c r="I273" i="25"/>
  <c r="I219" i="25"/>
  <c r="I249" i="25"/>
  <c r="I75" i="25"/>
  <c r="I33" i="25"/>
  <c r="I129" i="25"/>
  <c r="I225" i="25"/>
  <c r="I93" i="25"/>
  <c r="I327" i="25"/>
  <c r="I147" i="25"/>
  <c r="I159" i="25"/>
  <c r="I117" i="25"/>
  <c r="I463" i="25"/>
  <c r="G459" i="25"/>
  <c r="I195" i="25"/>
  <c r="I207" i="25"/>
  <c r="I87" i="25"/>
  <c r="I237" i="25"/>
  <c r="I285" i="25"/>
  <c r="I435" i="25"/>
  <c r="I351" i="25"/>
  <c r="I339" i="25"/>
  <c r="I27" i="25"/>
  <c r="I21" i="25"/>
  <c r="I105" i="25"/>
  <c r="I411" i="25"/>
  <c r="I261" i="25"/>
  <c r="I462" i="25"/>
  <c r="I123" i="25"/>
  <c r="I57" i="25"/>
  <c r="I464" i="25"/>
  <c r="I309" i="25"/>
  <c r="E459" i="25"/>
  <c r="I345" i="25"/>
  <c r="I69" i="25"/>
  <c r="I63" i="25"/>
  <c r="I447" i="25"/>
  <c r="I417" i="25"/>
  <c r="I291" i="25"/>
  <c r="I321" i="25"/>
  <c r="I255" i="25"/>
  <c r="I393" i="25"/>
  <c r="I231" i="25"/>
  <c r="H459" i="25"/>
  <c r="I461" i="25"/>
  <c r="I135" i="25"/>
  <c r="H75" i="25"/>
  <c r="I183" i="25"/>
  <c r="I171" i="25"/>
  <c r="I267" i="25"/>
  <c r="I387" i="25"/>
  <c r="I279" i="25"/>
  <c r="I460" i="25"/>
  <c r="F459" i="25"/>
  <c r="I9" i="25"/>
  <c r="C6" i="21"/>
  <c r="B6" i="21"/>
  <c r="C22" i="17"/>
  <c r="B22" i="17"/>
  <c r="C29" i="17"/>
  <c r="B29" i="17"/>
  <c r="G15" i="18"/>
  <c r="F15" i="18"/>
  <c r="G14" i="18"/>
  <c r="F14" i="18"/>
  <c r="G13" i="18"/>
  <c r="F13" i="18"/>
  <c r="G12" i="18"/>
  <c r="F12" i="18"/>
  <c r="E11" i="18"/>
  <c r="D11" i="18"/>
  <c r="C11" i="18"/>
  <c r="B11" i="18"/>
  <c r="I459" i="25" l="1"/>
  <c r="C21" i="17"/>
  <c r="B21" i="17"/>
  <c r="G11" i="18"/>
  <c r="F11" i="18"/>
  <c r="C15" i="17"/>
  <c r="B15" i="17"/>
  <c r="C9" i="17"/>
  <c r="B9" i="17"/>
  <c r="C6" i="18"/>
  <c r="D6" i="18"/>
  <c r="E6" i="18"/>
  <c r="B6" i="18"/>
  <c r="F7" i="18"/>
  <c r="G7" i="18"/>
  <c r="F8" i="18"/>
  <c r="G8" i="18"/>
  <c r="C6" i="17" l="1"/>
  <c r="B6" i="17"/>
  <c r="F10" i="18"/>
  <c r="G10" i="18"/>
  <c r="G9" i="18"/>
  <c r="G6" i="18" s="1"/>
  <c r="F9" i="18"/>
  <c r="F6" i="18" s="1"/>
  <c r="C14" i="29"/>
  <c r="B14" i="29"/>
</calcChain>
</file>

<file path=xl/sharedStrings.xml><?xml version="1.0" encoding="utf-8"?>
<sst xmlns="http://schemas.openxmlformats.org/spreadsheetml/2006/main" count="779" uniqueCount="144">
  <si>
    <t>РГС - МЕДИЦИНА</t>
  </si>
  <si>
    <t>МАКС-М</t>
  </si>
  <si>
    <t>Наименование медицинской организации</t>
  </si>
  <si>
    <t xml:space="preserve">Утверждено на 2018 г. </t>
  </si>
  <si>
    <t xml:space="preserve">Корректировка </t>
  </si>
  <si>
    <t>Утвердить  с учетом корректировки</t>
  </si>
  <si>
    <t>ЗС</t>
  </si>
  <si>
    <t>тыс.руб.</t>
  </si>
  <si>
    <t>Стационар  (МУН)</t>
  </si>
  <si>
    <t>руб.</t>
  </si>
  <si>
    <t>1 квартал 2018 г.</t>
  </si>
  <si>
    <t>2 квартал 2018 г.</t>
  </si>
  <si>
    <t>3 квартал 2018 г.</t>
  </si>
  <si>
    <t>СОГАЗ-МЕД</t>
  </si>
  <si>
    <t>ВТБ МС</t>
  </si>
  <si>
    <t>ИНГОССТРАХ-М</t>
  </si>
  <si>
    <t>4 квартал 2018 г.</t>
  </si>
  <si>
    <t>Стационар (МУН)</t>
  </si>
  <si>
    <t>ГАУЗ "ГКБ №4" г. Оренбурга</t>
  </si>
  <si>
    <t>1 квартал</t>
  </si>
  <si>
    <t>2 квартал</t>
  </si>
  <si>
    <t>3 квартал</t>
  </si>
  <si>
    <t>4 квартал</t>
  </si>
  <si>
    <t>ГАУЗ "ГКБ №4" г. Оренбрга</t>
  </si>
  <si>
    <t>ВМП травматология и ортопедия 46</t>
  </si>
  <si>
    <t xml:space="preserve"> Корректировка объемов предоставления  стационарной (МУН) и высокотехнологичной  медицинской помощи между кварталами для  ГАУЗ "ГКБ № 4" г. Оренбурга на 2018 год на основании ходатайства МО.</t>
  </si>
  <si>
    <t>Корректировка объемов предоставления  стационарной (МУН)и высокотехнологичной медицинской помощи между кварталами для  ГАУЗ "ГКБ № 4" г. Оренбурга на 2018 год на основании ходатайства МО.</t>
  </si>
  <si>
    <t>ГАУЗ "ДГКБ" г. Оренбурга</t>
  </si>
  <si>
    <t>Медреабилитация стационар (МРФ)</t>
  </si>
  <si>
    <t>АО "Санаторий "Дубовая роща"</t>
  </si>
  <si>
    <t xml:space="preserve"> Корректировка объемов предоставления  стационарной (медицинская реабилитация) медицинской помощи для  ГАУЗ "ДГКБ" г. Оренбурга и АО "Санаторий "Дубовая роща", стационарозамещающей (МРФ) медицинской помощи для ГАУЗ "ООККВД" на 2018 год на основании ходатайства МО.</t>
  </si>
  <si>
    <t>ГАУЗ "ООККВД"</t>
  </si>
  <si>
    <t>Стационарозамещение (МРФ)</t>
  </si>
  <si>
    <t>Корректировка объемов предоставления  стационарной (медицинская реабилитация) медицинской помощи для  ГАУЗ "ДГКБ" г. Оренбурга и АО "Санаторий "Дубовая роща", стационарозамещающей (МРФ) медицинской помощи для ГАУЗ "ООККВД" на 2018 год на основании ходатайства МО.</t>
  </si>
  <si>
    <t>МО</t>
  </si>
  <si>
    <t>База для индексации, руб</t>
  </si>
  <si>
    <t>Сумма к доплате, руб</t>
  </si>
  <si>
    <t>Итог</t>
  </si>
  <si>
    <t>ОРЕНБУРГ ОБЛАСТНАЯ КБ  № 2</t>
  </si>
  <si>
    <t>ОРЕНБУРГ ФГБОУ ВО ОРГМУ МИНЗДРАВА</t>
  </si>
  <si>
    <t>ОРЕНБУРГ ГБУЗ ГКБ №1</t>
  </si>
  <si>
    <t>ОРЕНБУРГ ГАУЗ ГКБ  №3</t>
  </si>
  <si>
    <t>ОРЕНБУРГ ГБУЗ ГКБ № 5</t>
  </si>
  <si>
    <t>ОРЕНБУРГ ГАУЗ ГКБ  №6</t>
  </si>
  <si>
    <t>ОРЕНБУРГ ГАУЗ ДГКБ</t>
  </si>
  <si>
    <t>ОРЕНБУРГ ГАУЗ ГКБ ИМ. ПИРОГОВА Н.И.</t>
  </si>
  <si>
    <t>ОРСКАЯ ГАУЗ ГБ № 1</t>
  </si>
  <si>
    <t>ОРСКАЯ ГАУЗ ГБ № 2</t>
  </si>
  <si>
    <t>ОРСКАЯ ГАУЗ ГБ № 3</t>
  </si>
  <si>
    <t>ОРСКАЯ ГАУЗ ГБ № 4</t>
  </si>
  <si>
    <t>ОРСКАЯ ГАУЗ ГБ № 5</t>
  </si>
  <si>
    <t>НОВОТРОИЦК БОЛЬНИЦА СКОРОЙ МЕДИЦИНСКОЙ ПОМОЩИ</t>
  </si>
  <si>
    <t>НОВОТРОИЦКАЯ ГАУЗ ДГБ</t>
  </si>
  <si>
    <t>МЕДНОГОРСКАЯ ГБ</t>
  </si>
  <si>
    <t>БУГУРУСЛАНСКАЯ ГБ</t>
  </si>
  <si>
    <t>БУГУРУСЛАНСКАЯ РБ</t>
  </si>
  <si>
    <t>БУЗУЛУКСКАЯ БОЛЬНИЦА СКОРОЙ МЕДИЦИНСКОЙ ПОМОЩИ</t>
  </si>
  <si>
    <t>АБДУЛИНСКАЯ ГБ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</si>
  <si>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</si>
  <si>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</si>
  <si>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</si>
  <si>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</si>
  <si>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</si>
  <si>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</si>
  <si>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</si>
  <si>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</si>
  <si>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</si>
  <si>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</si>
  <si>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</si>
  <si>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КУВАНДЫКСКАЯ ГБ</t>
  </si>
  <si>
    <t>КУРМАНАЕВСКАЯ РБ</t>
  </si>
  <si>
    <t>МАТВЕЕВСКАЯ РБ</t>
  </si>
  <si>
    <t>НОВООРСКАЯ РБ</t>
  </si>
  <si>
    <t>НОВОСЕРГИЕВСКАЯ РБ</t>
  </si>
  <si>
    <t>ОКТЯБРЬСКАЯ РБ</t>
  </si>
  <si>
    <t>ОРЕНБУРГСКАЯ РБ</t>
  </si>
  <si>
    <t>ПЕРВОМАЙСКАЯ РБ</t>
  </si>
  <si>
    <t>ПЕРЕВОЛОЦКАЯ РБ</t>
  </si>
  <si>
    <t>ПОНОМАРЕВСКАЯ РБ</t>
  </si>
  <si>
    <t>САКМАРСКАЯ 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</si>
  <si>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</si>
  <si>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</si>
  <si>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</si>
  <si>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</si>
  <si>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</si>
  <si>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</si>
  <si>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</si>
  <si>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</si>
  <si>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</si>
  <si>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</si>
  <si>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СТУДЕНЧЕСКАЯ ПОЛИКЛИНИКА ОГУ</t>
  </si>
  <si>
    <t>ОРЕНБУРГ ОКБ НА СТ. ОРЕНБУРГ</t>
  </si>
  <si>
    <t>ОРСКАЯ УБ НА СТ. ОРСК</t>
  </si>
  <si>
    <t>БУЗУЛУКСКАЯ УЗЛ.  Б-ЦА НА СТ.  БУЗУЛУК</t>
  </si>
  <si>
    <t>АБДУЛИНСКАЯ УЗЛ. ПОЛ-КА НА СТ. АБДУЛИНО</t>
  </si>
  <si>
    <t>ОРЕНБУРГ ФИЛИАЛ № 3 ФГБУ "426 ВГ" МО РФ</t>
  </si>
  <si>
    <t xml:space="preserve">ФКУЗ МСЧ-56 ФСИН РОССИИ </t>
  </si>
  <si>
    <t>МСЧ МВД ПО ОРЕНБУРГСКОЙ ОБЛАСТИ</t>
  </si>
  <si>
    <t>КДЦ ООО</t>
  </si>
  <si>
    <t xml:space="preserve">Счета МО СМО  по видам помощи </t>
  </si>
  <si>
    <t>Период: 1 полугодие 2018 г.</t>
  </si>
  <si>
    <t>Показатели: Опл. ОПМП, ЗАКАЗ (апп подуш) - в рублях;</t>
  </si>
  <si>
    <t>Группировки строк: МО (Элементы); СМО (Элементы);</t>
  </si>
  <si>
    <t>Расчет сумм доплаты за оказание медицинской помощи в условиях дневного стационара в результате индексации тарифа на период  I полугодия 2018г. на 5,5%</t>
  </si>
  <si>
    <t>МЕДРЕАБИЛИТАЦИЯ (дневной ст.) (МРФ)</t>
  </si>
  <si>
    <t>СТАЦИОНАРОЗАМЕЩЕНИЕ (МРФ)</t>
  </si>
  <si>
    <t>СТАЦИОНАРОЗАМЕЩЕНИЕ (МУН)</t>
  </si>
  <si>
    <t>МЕДРЕАБИЛИТАЦИЯ (дневной) (МРФ)</t>
  </si>
  <si>
    <t>ОРЕНБУРГ ОБЛ. КБ</t>
  </si>
  <si>
    <t>ОРЕНБУРГ ОДКБ</t>
  </si>
  <si>
    <t>ОБЛАСТНОЙ СОЛЬ-ИЛЕЦКИЙ ЦЕНТР МЕД. РЕАБИЛИТАЦИИ</t>
  </si>
  <si>
    <t>ОРЕНБУРГ ОБЛАСТНОЙ ОНКОЛОГ. ДИСПАНСЕР</t>
  </si>
  <si>
    <t>ОРСКИЙ ОНКОЛОГИЧ.  ДИСПАНСЕР</t>
  </si>
  <si>
    <t>ОРЕНБУРГ ОБЛ. КЛИН. КОЖНО-ВЕН.  ДИСПАНСЕР</t>
  </si>
  <si>
    <t>ОРЕНБУРГ ФИЛ. НМИЦ МНТК "МИКРОХИРУРГИЯ ГЛАЗА"</t>
  </si>
  <si>
    <t>ОРЕНБУРГ ГАУЗ ГКБ  №2</t>
  </si>
  <si>
    <t>ОРЕНБУРГ ГАУЗ ГКБ  №4</t>
  </si>
  <si>
    <t>ОРЕНБУРГ ИНФЕКЦИОННАЯ ОКБ</t>
  </si>
  <si>
    <t xml:space="preserve">ПЕРИНАТАЛЬНЫЙ ЦЕНТР Г. ОРЕНБУРГ </t>
  </si>
  <si>
    <t>ОБЛАСТНОЙ ЦЕНТР МЕДИЦИНСКОЙ РЕАБИЛИТАЦИИ</t>
  </si>
  <si>
    <t>ОРЕНБУРГ ООО ММЦ  КЛИНИКА МАКСИМЕД</t>
  </si>
  <si>
    <t>НЬЮ ЛАЙФ  ООО МЦКТ</t>
  </si>
  <si>
    <t>ОРСК ООО САНАТОРИЙ ЮЖНЫЙ УРАЛ</t>
  </si>
  <si>
    <t>Итого</t>
  </si>
  <si>
    <t>ГБУЗ "ГБ № 1" г. Оренбурга</t>
  </si>
  <si>
    <t>НУЗ ОКБ на ст.Оренбург ОАО"РЖД"</t>
  </si>
  <si>
    <t>ГАУЗ "ГБ № 1" г. Орска</t>
  </si>
  <si>
    <t>ИТОГО</t>
  </si>
  <si>
    <t>НУЗ УБ на ст. Орск ОАО"РЖД"</t>
  </si>
  <si>
    <t xml:space="preserve"> Корректировка объемов предоставления  стационарной (МУН) медицинской помощи между  ГБУЗ "ГБ № 1" г. Оренбурга и НУЗ ОКБ на ст.Оренбург ОАО"РЖД", ГАУЗ "ГБ № 1" г. Орска ОАО"РЖД" и НУЗ УБ на ст. Орск на 2018 год в связи с перераспределением ургентной нагрузки.</t>
  </si>
  <si>
    <t xml:space="preserve"> Корректировка объемов предоставления  стационарозамещающей медицинской помощи (МРФ) для ГАУЗ "ДГКБ" г. Оренбурга и ГБУЗ "ООД" на 2018 год на основании ходатайства МО.</t>
  </si>
  <si>
    <t>ГБУЗ "ООД"</t>
  </si>
  <si>
    <t>Корректировка объемов предоставления  стационарозамещающей медицинской помощи (МРФ) для ГАУЗ "ДГКБ" г. Оренбурга и ГБУЗ "ООД" на 2018 год на основании ходатайства МО.</t>
  </si>
  <si>
    <t xml:space="preserve">Приложение 2 к протоколу заседания  Комиссии по разработке ТП ОМС №22 от 18.10.2018г.   </t>
  </si>
  <si>
    <r>
      <t>Приложение 2.1</t>
    </r>
    <r>
      <rPr>
        <sz val="9"/>
        <color indexed="10"/>
        <rFont val="Times New Roman"/>
        <family val="1"/>
        <charset val="204"/>
      </rPr>
      <t xml:space="preserve"> </t>
    </r>
    <r>
      <rPr>
        <sz val="9"/>
        <color indexed="8"/>
        <rFont val="Times New Roman"/>
        <family val="1"/>
        <charset val="204"/>
      </rPr>
      <t xml:space="preserve"> к протоколу заседания Комиссии по разработке ТП ОМС № 22 от 18.10.2018 г.</t>
    </r>
  </si>
  <si>
    <t xml:space="preserve">Приложение 6 к протоколу заседания  Комиссии по разработке ТП ОМС №22 от 18.10.2018г.   </t>
  </si>
  <si>
    <r>
      <t>Приложение 6.1</t>
    </r>
    <r>
      <rPr>
        <sz val="9"/>
        <color indexed="10"/>
        <rFont val="Times New Roman"/>
        <family val="1"/>
        <charset val="204"/>
      </rPr>
      <t xml:space="preserve"> </t>
    </r>
    <r>
      <rPr>
        <sz val="9"/>
        <color indexed="8"/>
        <rFont val="Times New Roman"/>
        <family val="1"/>
        <charset val="204"/>
      </rPr>
      <t xml:space="preserve"> к протоколу заседания Комиссии по разработке ТП ОМС № 22 от 18.10.2018 г.</t>
    </r>
  </si>
  <si>
    <t xml:space="preserve">Приложение 7к протоколу заседания  Комиссии по разработке ТП ОМС №22 от 18.10.2018г.   </t>
  </si>
  <si>
    <r>
      <t>Приложение 7.1</t>
    </r>
    <r>
      <rPr>
        <sz val="9"/>
        <color indexed="10"/>
        <rFont val="Times New Roman"/>
        <family val="1"/>
        <charset val="204"/>
      </rPr>
      <t xml:space="preserve"> </t>
    </r>
    <r>
      <rPr>
        <sz val="9"/>
        <color indexed="8"/>
        <rFont val="Times New Roman"/>
        <family val="1"/>
        <charset val="204"/>
      </rPr>
      <t xml:space="preserve"> к протоколу заседания Комиссии по разработке ТП ОМС № 22 от 18.10.2018 г.</t>
    </r>
  </si>
  <si>
    <t>Приложение 5  к протоколу заседания Комиссии по разработке ТП ОМС №22 от 18.10.2018 г.</t>
  </si>
  <si>
    <r>
      <t xml:space="preserve">Приложение 4 </t>
    </r>
    <r>
      <rPr>
        <sz val="11"/>
        <color indexed="8"/>
        <rFont val="Times New Roman"/>
        <family val="1"/>
        <charset val="204"/>
      </rPr>
      <t>к протоколу заседания Комиссии по разработке ТП ОМС №22 от 18.10.2018 г.</t>
    </r>
  </si>
  <si>
    <r>
      <t>Приложение 3.1</t>
    </r>
    <r>
      <rPr>
        <sz val="9"/>
        <color indexed="10"/>
        <rFont val="Times New Roman"/>
        <family val="1"/>
        <charset val="204"/>
      </rPr>
      <t xml:space="preserve"> </t>
    </r>
    <r>
      <rPr>
        <sz val="9"/>
        <color indexed="8"/>
        <rFont val="Times New Roman"/>
        <family val="1"/>
        <charset val="204"/>
      </rPr>
      <t xml:space="preserve"> к протоколу заседания Комиссии по разработке ТП ОМС № 22 от 18.10.2018 г.</t>
    </r>
  </si>
  <si>
    <t xml:space="preserve">Приложение 3 к протоколу заседания  Комиссии по разработке ТП ОМС №22 от 18.10.2018г.   </t>
  </si>
  <si>
    <t>Сумма, подлежащая к доплате медицинским организациям - балансодержателям в результате индексации подушевого
 норматива финансирования амбулаторной помощи на 5,5% на период II-III кварталов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</si>
</sst>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р_._-;\-* #,##0.00_р_._-;_-* &quot;-&quot;??_р_._-;_-@_-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Arial"/>
      <family val="2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  <charset val="204"/>
    </font>
    <font>
      <b/>
      <sz val="8"/>
      <color indexed="24"/>
      <name val="Arial"/>
      <family val="2"/>
    </font>
    <font>
      <b/>
      <sz val="8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43" fontId="8" fillId="0" borderId="0" applyFont="0" applyFill="0" applyBorder="0" applyAlignment="0" applyProtection="0"/>
    <xf numFmtId="0" fontId="1" fillId="0" borderId="0"/>
    <xf numFmtId="0" fontId="20" fillId="0" borderId="0"/>
    <xf numFmtId="43" fontId="2" fillId="0" borderId="0" applyFont="0" applyFill="0" applyBorder="0" applyAlignment="0" applyProtection="0"/>
  </cellStyleXfs>
  <cellXfs count="77">
    <xf numFmtId="0" fontId="0" fillId="0" borderId="0" xfId="0"/>
    <xf numFmtId="0" fontId="9" fillId="0" borderId="0" xfId="1" applyFont="1"/>
    <xf numFmtId="0" fontId="6" fillId="0" borderId="0" xfId="0" applyNumberFormat="1" applyFont="1" applyAlignment="1">
      <alignment wrapText="1"/>
    </xf>
    <xf numFmtId="0" fontId="2" fillId="0" borderId="0" xfId="1"/>
    <xf numFmtId="0" fontId="11" fillId="0" borderId="0" xfId="1" applyFont="1" applyAlignment="1">
      <alignment vertical="center" wrapText="1"/>
    </xf>
    <xf numFmtId="0" fontId="7" fillId="0" borderId="0" xfId="1" applyFont="1"/>
    <xf numFmtId="3" fontId="12" fillId="0" borderId="2" xfId="1" applyNumberFormat="1" applyFont="1" applyBorder="1" applyAlignment="1">
      <alignment horizontal="right" vertical="center" wrapText="1"/>
    </xf>
    <xf numFmtId="43" fontId="13" fillId="0" borderId="0" xfId="2" applyFont="1"/>
    <xf numFmtId="0" fontId="15" fillId="0" borderId="2" xfId="1" applyFont="1" applyBorder="1" applyAlignment="1">
      <alignment horizontal="center" vertical="center" wrapText="1"/>
    </xf>
    <xf numFmtId="0" fontId="16" fillId="0" borderId="4" xfId="0" applyFont="1" applyBorder="1" applyAlignment="1">
      <alignment horizontal="left" vertical="center" wrapText="1"/>
    </xf>
    <xf numFmtId="1" fontId="17" fillId="0" borderId="2" xfId="0" applyNumberFormat="1" applyFont="1" applyFill="1" applyBorder="1" applyAlignment="1">
      <alignment horizontal="right" vertical="center" wrapText="1"/>
    </xf>
    <xf numFmtId="4" fontId="17" fillId="0" borderId="2" xfId="0" applyNumberFormat="1" applyFont="1" applyFill="1" applyBorder="1" applyAlignment="1">
      <alignment horizontal="right" vertical="center" wrapText="1"/>
    </xf>
    <xf numFmtId="0" fontId="16" fillId="0" borderId="2" xfId="1" applyFont="1" applyBorder="1" applyAlignment="1">
      <alignment horizontal="center" vertical="center" wrapText="1"/>
    </xf>
    <xf numFmtId="0" fontId="18" fillId="0" borderId="2" xfId="1" applyFont="1" applyBorder="1" applyAlignment="1">
      <alignment horizontal="right" vertical="center" wrapText="1"/>
    </xf>
    <xf numFmtId="4" fontId="18" fillId="0" borderId="2" xfId="1" applyNumberFormat="1" applyFont="1" applyBorder="1" applyAlignment="1">
      <alignment horizontal="right" vertical="center" wrapText="1"/>
    </xf>
    <xf numFmtId="0" fontId="3" fillId="0" borderId="2" xfId="1" applyFont="1" applyBorder="1" applyAlignment="1">
      <alignment horizontal="left" vertical="center" wrapText="1"/>
    </xf>
    <xf numFmtId="0" fontId="19" fillId="0" borderId="2" xfId="1" applyFont="1" applyBorder="1" applyAlignment="1">
      <alignment horizontal="right" vertical="center" wrapText="1"/>
    </xf>
    <xf numFmtId="4" fontId="19" fillId="0" borderId="2" xfId="1" applyNumberFormat="1" applyFont="1" applyBorder="1" applyAlignment="1">
      <alignment horizontal="right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/>
    </xf>
    <xf numFmtId="0" fontId="3" fillId="0" borderId="0" xfId="1" applyFont="1" applyBorder="1" applyAlignment="1">
      <alignment horizontal="right" vertical="center" wrapText="1"/>
    </xf>
    <xf numFmtId="0" fontId="12" fillId="0" borderId="1" xfId="1" applyFont="1" applyBorder="1" applyAlignment="1">
      <alignment vertical="center" wrapText="1"/>
    </xf>
    <xf numFmtId="4" fontId="12" fillId="0" borderId="2" xfId="1" applyNumberFormat="1" applyFont="1" applyBorder="1" applyAlignment="1">
      <alignment horizontal="right" vertical="center" wrapText="1"/>
    </xf>
    <xf numFmtId="0" fontId="12" fillId="0" borderId="2" xfId="1" applyFont="1" applyBorder="1" applyAlignment="1">
      <alignment horizontal="center" vertical="center" wrapText="1"/>
    </xf>
    <xf numFmtId="0" fontId="21" fillId="0" borderId="1" xfId="1" applyFont="1" applyBorder="1" applyAlignment="1">
      <alignment vertical="center" wrapText="1"/>
    </xf>
    <xf numFmtId="3" fontId="21" fillId="0" borderId="2" xfId="1" applyNumberFormat="1" applyFont="1" applyBorder="1" applyAlignment="1">
      <alignment horizontal="right" vertical="center" wrapText="1"/>
    </xf>
    <xf numFmtId="4" fontId="21" fillId="0" borderId="2" xfId="1" applyNumberFormat="1" applyFont="1" applyBorder="1" applyAlignment="1">
      <alignment horizontal="right" vertical="center" wrapText="1"/>
    </xf>
    <xf numFmtId="3" fontId="21" fillId="0" borderId="1" xfId="1" applyNumberFormat="1" applyFont="1" applyBorder="1" applyAlignment="1">
      <alignment horizontal="right" vertical="center" wrapText="1"/>
    </xf>
    <xf numFmtId="4" fontId="21" fillId="0" borderId="1" xfId="1" applyNumberFormat="1" applyFont="1" applyBorder="1" applyAlignment="1">
      <alignment horizontal="right" vertical="center" wrapText="1"/>
    </xf>
    <xf numFmtId="0" fontId="12" fillId="0" borderId="2" xfId="1" applyFont="1" applyBorder="1" applyAlignment="1">
      <alignment horizontal="center" vertical="center" wrapText="1"/>
    </xf>
    <xf numFmtId="0" fontId="20" fillId="0" borderId="0" xfId="4" applyNumberFormat="1" applyAlignment="1">
      <alignment horizontal="left" vertical="top"/>
    </xf>
    <xf numFmtId="0" fontId="20" fillId="0" borderId="0" xfId="4" applyAlignment="1">
      <alignment horizontal="left"/>
    </xf>
    <xf numFmtId="0" fontId="23" fillId="0" borderId="2" xfId="4" applyNumberFormat="1" applyFont="1" applyFill="1" applyBorder="1" applyAlignment="1">
      <alignment horizontal="center" vertical="center" wrapText="1"/>
    </xf>
    <xf numFmtId="0" fontId="25" fillId="3" borderId="2" xfId="4" applyNumberFormat="1" applyFont="1" applyFill="1" applyBorder="1" applyAlignment="1">
      <alignment horizontal="left" vertical="top" wrapText="1"/>
    </xf>
    <xf numFmtId="3" fontId="25" fillId="3" borderId="2" xfId="4" applyNumberFormat="1" applyFont="1" applyFill="1" applyBorder="1" applyAlignment="1">
      <alignment horizontal="right" vertical="top" wrapText="1"/>
    </xf>
    <xf numFmtId="3" fontId="26" fillId="3" borderId="2" xfId="4" applyNumberFormat="1" applyFont="1" applyFill="1" applyBorder="1" applyAlignment="1">
      <alignment horizontal="right" vertical="top" wrapText="1"/>
    </xf>
    <xf numFmtId="3" fontId="20" fillId="0" borderId="2" xfId="4" applyNumberFormat="1" applyBorder="1"/>
    <xf numFmtId="3" fontId="27" fillId="0" borderId="2" xfId="4" applyNumberFormat="1" applyFont="1" applyBorder="1"/>
    <xf numFmtId="0" fontId="20" fillId="0" borderId="0" xfId="4"/>
    <xf numFmtId="0" fontId="28" fillId="0" borderId="2" xfId="4" applyNumberFormat="1" applyFont="1" applyFill="1" applyBorder="1" applyAlignment="1">
      <alignment horizontal="left" vertical="top" wrapText="1"/>
    </xf>
    <xf numFmtId="3" fontId="29" fillId="0" borderId="2" xfId="4" applyNumberFormat="1" applyFont="1" applyFill="1" applyBorder="1" applyAlignment="1">
      <alignment horizontal="right" vertical="top" wrapText="1"/>
    </xf>
    <xf numFmtId="3" fontId="29" fillId="2" borderId="2" xfId="4" applyNumberFormat="1" applyFont="1" applyFill="1" applyBorder="1" applyAlignment="1">
      <alignment horizontal="right" vertical="top" wrapText="1"/>
    </xf>
    <xf numFmtId="3" fontId="29" fillId="4" borderId="2" xfId="4" applyNumberFormat="1" applyFont="1" applyFill="1" applyBorder="1" applyAlignment="1">
      <alignment horizontal="right" vertical="top" wrapText="1"/>
    </xf>
    <xf numFmtId="0" fontId="30" fillId="0" borderId="0" xfId="4" applyNumberFormat="1" applyFont="1" applyAlignment="1">
      <alignment horizontal="left" vertical="top"/>
    </xf>
    <xf numFmtId="0" fontId="20" fillId="0" borderId="0" xfId="4" applyFont="1" applyAlignment="1">
      <alignment horizontal="left"/>
    </xf>
    <xf numFmtId="0" fontId="20" fillId="0" borderId="0" xfId="4" applyNumberFormat="1" applyFont="1" applyAlignment="1">
      <alignment horizontal="left" vertical="top"/>
    </xf>
    <xf numFmtId="0" fontId="20" fillId="0" borderId="0" xfId="4" applyFont="1"/>
    <xf numFmtId="0" fontId="20" fillId="3" borderId="2" xfId="4" applyNumberFormat="1" applyFont="1" applyFill="1" applyBorder="1" applyAlignment="1">
      <alignment horizontal="left" vertical="top" wrapText="1" indent="1"/>
    </xf>
    <xf numFmtId="3" fontId="20" fillId="3" borderId="2" xfId="4" applyNumberFormat="1" applyFont="1" applyFill="1" applyBorder="1" applyAlignment="1">
      <alignment horizontal="right" vertical="top" wrapText="1"/>
    </xf>
    <xf numFmtId="3" fontId="29" fillId="3" borderId="2" xfId="4" applyNumberFormat="1" applyFont="1" applyFill="1" applyBorder="1" applyAlignment="1">
      <alignment horizontal="right" vertical="top" wrapText="1"/>
    </xf>
    <xf numFmtId="0" fontId="20" fillId="0" borderId="0" xfId="4" applyFont="1" applyFill="1"/>
    <xf numFmtId="0" fontId="29" fillId="5" borderId="2" xfId="4" applyNumberFormat="1" applyFont="1" applyFill="1" applyBorder="1" applyAlignment="1">
      <alignment horizontal="left" vertical="top" wrapText="1"/>
    </xf>
    <xf numFmtId="3" fontId="29" fillId="5" borderId="2" xfId="4" applyNumberFormat="1" applyFont="1" applyFill="1" applyBorder="1" applyAlignment="1">
      <alignment horizontal="right" vertical="top" wrapText="1"/>
    </xf>
    <xf numFmtId="0" fontId="20" fillId="6" borderId="2" xfId="4" applyNumberFormat="1" applyFont="1" applyFill="1" applyBorder="1" applyAlignment="1">
      <alignment horizontal="left" vertical="top" wrapText="1" indent="1"/>
    </xf>
    <xf numFmtId="3" fontId="20" fillId="6" borderId="2" xfId="4" applyNumberFormat="1" applyFont="1" applyFill="1" applyBorder="1" applyAlignment="1">
      <alignment horizontal="right" vertical="top" wrapText="1"/>
    </xf>
    <xf numFmtId="3" fontId="29" fillId="6" borderId="2" xfId="4" applyNumberFormat="1" applyFont="1" applyFill="1" applyBorder="1" applyAlignment="1">
      <alignment horizontal="right" vertical="top" wrapText="1"/>
    </xf>
    <xf numFmtId="0" fontId="29" fillId="6" borderId="2" xfId="4" applyNumberFormat="1" applyFont="1" applyFill="1" applyBorder="1" applyAlignment="1">
      <alignment horizontal="center" vertical="center" wrapText="1"/>
    </xf>
    <xf numFmtId="0" fontId="29" fillId="6" borderId="2" xfId="4" applyNumberFormat="1" applyFont="1" applyFill="1" applyBorder="1" applyAlignment="1">
      <alignment horizontal="left" vertical="top" wrapText="1"/>
    </xf>
    <xf numFmtId="0" fontId="20" fillId="0" borderId="2" xfId="4" applyNumberFormat="1" applyFont="1" applyFill="1" applyBorder="1" applyAlignment="1">
      <alignment horizontal="left" vertical="top" wrapText="1" indent="1"/>
    </xf>
    <xf numFmtId="3" fontId="20" fillId="0" borderId="2" xfId="4" applyNumberFormat="1" applyFont="1" applyFill="1" applyBorder="1" applyAlignment="1">
      <alignment horizontal="right" vertical="top" wrapText="1"/>
    </xf>
    <xf numFmtId="0" fontId="10" fillId="0" borderId="3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12" fillId="2" borderId="4" xfId="1" applyFont="1" applyFill="1" applyBorder="1" applyAlignment="1">
      <alignment horizontal="left" vertical="center" wrapText="1"/>
    </xf>
    <xf numFmtId="0" fontId="12" fillId="2" borderId="5" xfId="1" applyFont="1" applyFill="1" applyBorder="1" applyAlignment="1">
      <alignment horizontal="left" vertical="center" wrapText="1"/>
    </xf>
    <xf numFmtId="0" fontId="12" fillId="2" borderId="6" xfId="1" applyFont="1" applyFill="1" applyBorder="1" applyAlignment="1">
      <alignment horizontal="left" vertical="center" wrapText="1"/>
    </xf>
    <xf numFmtId="0" fontId="7" fillId="0" borderId="0" xfId="0" applyNumberFormat="1" applyFont="1" applyAlignment="1">
      <alignment horizontal="right" wrapText="1"/>
    </xf>
    <xf numFmtId="0" fontId="24" fillId="0" borderId="0" xfId="1" applyFont="1" applyBorder="1" applyAlignment="1">
      <alignment horizontal="right" vertical="center" wrapText="1"/>
    </xf>
    <xf numFmtId="0" fontId="30" fillId="0" borderId="0" xfId="4" applyNumberFormat="1" applyFont="1" applyFill="1" applyAlignment="1">
      <alignment horizontal="center" vertical="top" wrapText="1"/>
    </xf>
    <xf numFmtId="0" fontId="19" fillId="0" borderId="0" xfId="1" applyFont="1" applyBorder="1" applyAlignment="1">
      <alignment horizontal="right" vertical="center" wrapText="1"/>
    </xf>
    <xf numFmtId="0" fontId="11" fillId="0" borderId="0" xfId="4" applyNumberFormat="1" applyFont="1" applyAlignment="1">
      <alignment horizontal="center" vertical="top" wrapText="1"/>
    </xf>
    <xf numFmtId="0" fontId="11" fillId="0" borderId="0" xfId="4" applyNumberFormat="1" applyFont="1" applyAlignment="1">
      <alignment horizontal="center" vertical="top"/>
    </xf>
    <xf numFmtId="0" fontId="23" fillId="0" borderId="2" xfId="4" applyNumberFormat="1" applyFont="1" applyFill="1" applyBorder="1" applyAlignment="1">
      <alignment horizontal="center" vertical="center" wrapText="1"/>
    </xf>
    <xf numFmtId="0" fontId="24" fillId="0" borderId="2" xfId="4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wrapText="1"/>
    </xf>
    <xf numFmtId="0" fontId="3" fillId="0" borderId="0" xfId="1" applyFont="1" applyBorder="1" applyAlignment="1">
      <alignment horizontal="right" vertical="center" wrapText="1"/>
    </xf>
    <xf numFmtId="0" fontId="21" fillId="0" borderId="2" xfId="1" applyFont="1" applyBorder="1" applyAlignment="1">
      <alignment vertical="center" wrapText="1"/>
    </xf>
  </cellXfs>
  <cellStyles count="6">
    <cellStyle name="Обычный" xfId="0" builtinId="0"/>
    <cellStyle name="Обычный 2" xfId="4"/>
    <cellStyle name="Обычный 2 2" xfId="1"/>
    <cellStyle name="Обычный 4" xfId="3"/>
    <cellStyle name="Финансовый" xfId="2" builtinId="3"/>
    <cellStyle name="Финансовый 2" xfId="5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view="pageBreakPreview" zoomScale="130" zoomScaleNormal="100" zoomScaleSheetLayoutView="130" workbookViewId="0">
      <selection activeCell="F8" sqref="F8"/>
    </sheetView>
  </sheetViews>
  <sheetFormatPr defaultRowHeight="15" x14ac:dyDescent="0.25"/>
  <cols>
    <col min="1" max="1" width="32.28515625" customWidth="1"/>
    <col min="2" max="2" width="14.42578125" customWidth="1"/>
    <col min="3" max="3" width="23.42578125" customWidth="1"/>
  </cols>
  <sheetData>
    <row r="1" spans="1:3" ht="54" customHeight="1" x14ac:dyDescent="0.25">
      <c r="A1" s="1"/>
      <c r="C1" s="20" t="s">
        <v>138</v>
      </c>
    </row>
    <row r="2" spans="1:3" ht="85.5" customHeight="1" x14ac:dyDescent="0.25">
      <c r="A2" s="60" t="s">
        <v>132</v>
      </c>
      <c r="B2" s="60"/>
      <c r="C2" s="60"/>
    </row>
    <row r="3" spans="1:3" ht="21.75" customHeight="1" x14ac:dyDescent="0.25">
      <c r="A3" s="61"/>
      <c r="B3" s="62" t="s">
        <v>5</v>
      </c>
      <c r="C3" s="62"/>
    </row>
    <row r="4" spans="1:3" x14ac:dyDescent="0.25">
      <c r="A4" s="61"/>
      <c r="B4" s="8" t="s">
        <v>6</v>
      </c>
      <c r="C4" s="8" t="s">
        <v>9</v>
      </c>
    </row>
    <row r="5" spans="1:3" ht="17.25" customHeight="1" x14ac:dyDescent="0.25">
      <c r="A5" s="63" t="s">
        <v>27</v>
      </c>
      <c r="B5" s="64"/>
      <c r="C5" s="65"/>
    </row>
    <row r="6" spans="1:3" ht="16.5" customHeight="1" x14ac:dyDescent="0.25">
      <c r="A6" s="9" t="s">
        <v>32</v>
      </c>
      <c r="B6" s="10">
        <f>B7</f>
        <v>100</v>
      </c>
      <c r="C6" s="11">
        <f>C7</f>
        <v>3649545</v>
      </c>
    </row>
    <row r="7" spans="1:3" x14ac:dyDescent="0.25">
      <c r="A7" s="12" t="s">
        <v>16</v>
      </c>
      <c r="B7" s="13">
        <f>SUM(B8:B12)</f>
        <v>100</v>
      </c>
      <c r="C7" s="14">
        <f>SUM(C8:C12)</f>
        <v>3649545</v>
      </c>
    </row>
    <row r="8" spans="1:3" x14ac:dyDescent="0.25">
      <c r="A8" s="15" t="s">
        <v>14</v>
      </c>
      <c r="B8" s="16">
        <v>20</v>
      </c>
      <c r="C8" s="17">
        <v>729909</v>
      </c>
    </row>
    <row r="9" spans="1:3" x14ac:dyDescent="0.25">
      <c r="A9" s="15" t="s">
        <v>15</v>
      </c>
      <c r="B9" s="16">
        <v>20</v>
      </c>
      <c r="C9" s="17">
        <v>729909</v>
      </c>
    </row>
    <row r="10" spans="1:3" x14ac:dyDescent="0.25">
      <c r="A10" s="15" t="s">
        <v>1</v>
      </c>
      <c r="B10" s="16">
        <v>20</v>
      </c>
      <c r="C10" s="17">
        <v>729909</v>
      </c>
    </row>
    <row r="11" spans="1:3" x14ac:dyDescent="0.25">
      <c r="A11" s="15" t="s">
        <v>0</v>
      </c>
      <c r="B11" s="16">
        <v>20</v>
      </c>
      <c r="C11" s="17">
        <v>729909</v>
      </c>
    </row>
    <row r="12" spans="1:3" x14ac:dyDescent="0.25">
      <c r="A12" s="15" t="s">
        <v>13</v>
      </c>
      <c r="B12" s="16">
        <v>20</v>
      </c>
      <c r="C12" s="17">
        <v>729909</v>
      </c>
    </row>
    <row r="13" spans="1:3" ht="15.75" customHeight="1" x14ac:dyDescent="0.25">
      <c r="A13" s="63" t="s">
        <v>131</v>
      </c>
      <c r="B13" s="64"/>
      <c r="C13" s="65"/>
    </row>
    <row r="14" spans="1:3" ht="17.25" customHeight="1" x14ac:dyDescent="0.25">
      <c r="A14" s="9" t="s">
        <v>32</v>
      </c>
      <c r="B14" s="10">
        <f>B15+B16+B17+B23</f>
        <v>2648</v>
      </c>
      <c r="C14" s="11">
        <f>C15+C16+C17+C23</f>
        <v>281153622</v>
      </c>
    </row>
    <row r="15" spans="1:3" ht="15" customHeight="1" x14ac:dyDescent="0.25">
      <c r="A15" s="12" t="s">
        <v>10</v>
      </c>
      <c r="B15" s="13">
        <v>662</v>
      </c>
      <c r="C15" s="14">
        <v>71200793</v>
      </c>
    </row>
    <row r="16" spans="1:3" ht="15" customHeight="1" x14ac:dyDescent="0.25">
      <c r="A16" s="12" t="s">
        <v>11</v>
      </c>
      <c r="B16" s="13">
        <v>662</v>
      </c>
      <c r="C16" s="14">
        <v>71200793</v>
      </c>
    </row>
    <row r="17" spans="1:3" ht="15" customHeight="1" x14ac:dyDescent="0.25">
      <c r="A17" s="12" t="s">
        <v>12</v>
      </c>
      <c r="B17" s="13">
        <f>SUM(B18:B22)</f>
        <v>662</v>
      </c>
      <c r="C17" s="14">
        <f>SUM(C18:C22)</f>
        <v>67551248</v>
      </c>
    </row>
    <row r="18" spans="1:3" x14ac:dyDescent="0.25">
      <c r="A18" s="15" t="s">
        <v>14</v>
      </c>
      <c r="B18" s="16">
        <v>272</v>
      </c>
      <c r="C18" s="17">
        <v>25594827</v>
      </c>
    </row>
    <row r="19" spans="1:3" x14ac:dyDescent="0.25">
      <c r="A19" s="15" t="s">
        <v>15</v>
      </c>
      <c r="B19" s="16">
        <v>64</v>
      </c>
      <c r="C19" s="17">
        <v>6829620</v>
      </c>
    </row>
    <row r="20" spans="1:3" x14ac:dyDescent="0.25">
      <c r="A20" s="15" t="s">
        <v>1</v>
      </c>
      <c r="B20" s="16">
        <v>7</v>
      </c>
      <c r="C20" s="17">
        <v>764075</v>
      </c>
    </row>
    <row r="21" spans="1:3" x14ac:dyDescent="0.25">
      <c r="A21" s="15" t="s">
        <v>0</v>
      </c>
      <c r="B21" s="16">
        <v>154</v>
      </c>
      <c r="C21" s="17">
        <v>16590022</v>
      </c>
    </row>
    <row r="22" spans="1:3" x14ac:dyDescent="0.25">
      <c r="A22" s="15" t="s">
        <v>13</v>
      </c>
      <c r="B22" s="16">
        <v>165</v>
      </c>
      <c r="C22" s="17">
        <v>17772704</v>
      </c>
    </row>
    <row r="23" spans="1:3" x14ac:dyDescent="0.25">
      <c r="A23" s="12" t="s">
        <v>16</v>
      </c>
      <c r="B23" s="13">
        <f>SUM(B18:B22)</f>
        <v>662</v>
      </c>
      <c r="C23" s="14">
        <v>71200788</v>
      </c>
    </row>
  </sheetData>
  <mergeCells count="5">
    <mergeCell ref="A2:C2"/>
    <mergeCell ref="A3:A4"/>
    <mergeCell ref="B3:C3"/>
    <mergeCell ref="A5:C5"/>
    <mergeCell ref="A13:C13"/>
  </mergeCells>
  <pageMargins left="0.7" right="0.7" top="0.75" bottom="0.75" header="0.3" footer="0.3"/>
  <pageSetup paperSize="9" scale="9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15"/>
  <sheetViews>
    <sheetView view="pageBreakPreview" zoomScale="118" zoomScaleNormal="100" zoomScaleSheetLayoutView="118" workbookViewId="0">
      <selection activeCell="E1" sqref="E1:G1"/>
    </sheetView>
  </sheetViews>
  <sheetFormatPr defaultRowHeight="12.75" x14ac:dyDescent="0.2"/>
  <cols>
    <col min="1" max="1" width="24" style="3" customWidth="1"/>
    <col min="2" max="2" width="8.140625" style="3" customWidth="1"/>
    <col min="3" max="3" width="16.85546875" style="3" customWidth="1"/>
    <col min="4" max="4" width="11.140625" style="3" customWidth="1"/>
    <col min="5" max="5" width="14" style="3" customWidth="1"/>
    <col min="6" max="6" width="11.7109375" style="3" customWidth="1"/>
    <col min="7" max="7" width="16.140625" style="3" customWidth="1"/>
    <col min="8" max="8" width="4.42578125" style="3" customWidth="1"/>
    <col min="9" max="10" width="9.140625" style="3"/>
    <col min="11" max="11" width="9.140625" style="3" bestFit="1" customWidth="1"/>
    <col min="12" max="16384" width="9.140625" style="3"/>
  </cols>
  <sheetData>
    <row r="1" spans="1:253" ht="46.5" customHeight="1" x14ac:dyDescent="0.2">
      <c r="A1" s="1"/>
      <c r="B1" s="1"/>
      <c r="C1" s="1"/>
      <c r="D1" s="74"/>
      <c r="E1" s="66" t="s">
        <v>133</v>
      </c>
      <c r="F1" s="66"/>
      <c r="G1" s="66"/>
      <c r="H1" s="2"/>
      <c r="I1" s="2"/>
    </row>
    <row r="2" spans="1:253" ht="66" customHeight="1" x14ac:dyDescent="0.2">
      <c r="A2" s="60" t="s">
        <v>25</v>
      </c>
      <c r="B2" s="60"/>
      <c r="C2" s="60"/>
      <c r="D2" s="60"/>
      <c r="E2" s="60"/>
      <c r="F2" s="60"/>
      <c r="G2" s="60"/>
      <c r="H2" s="4"/>
    </row>
    <row r="3" spans="1:253" ht="31.5" customHeight="1" x14ac:dyDescent="0.2">
      <c r="A3" s="61" t="s">
        <v>2</v>
      </c>
      <c r="B3" s="61" t="s">
        <v>3</v>
      </c>
      <c r="C3" s="61"/>
      <c r="D3" s="61" t="s">
        <v>4</v>
      </c>
      <c r="E3" s="61"/>
      <c r="F3" s="61" t="s">
        <v>5</v>
      </c>
      <c r="G3" s="61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</row>
    <row r="4" spans="1:253" ht="15.75" x14ac:dyDescent="0.2">
      <c r="A4" s="61"/>
      <c r="B4" s="19" t="s">
        <v>6</v>
      </c>
      <c r="C4" s="19" t="s">
        <v>7</v>
      </c>
      <c r="D4" s="18" t="s">
        <v>6</v>
      </c>
      <c r="E4" s="19" t="s">
        <v>7</v>
      </c>
      <c r="F4" s="18" t="s">
        <v>6</v>
      </c>
      <c r="G4" s="19" t="s">
        <v>7</v>
      </c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</row>
    <row r="5" spans="1:253" ht="24" customHeight="1" x14ac:dyDescent="0.2">
      <c r="A5" s="63" t="s">
        <v>18</v>
      </c>
      <c r="B5" s="64"/>
      <c r="C5" s="64"/>
      <c r="D5" s="64"/>
      <c r="E5" s="64"/>
      <c r="F5" s="64"/>
      <c r="G5" s="6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</row>
    <row r="6" spans="1:253" ht="15.75" x14ac:dyDescent="0.2">
      <c r="A6" s="24" t="s">
        <v>8</v>
      </c>
      <c r="B6" s="25">
        <f>SUM(B7:B10)</f>
        <v>2500</v>
      </c>
      <c r="C6" s="26">
        <f t="shared" ref="C6:G6" si="0">SUM(C7:C10)</f>
        <v>111870000</v>
      </c>
      <c r="D6" s="25">
        <f t="shared" si="0"/>
        <v>0</v>
      </c>
      <c r="E6" s="25">
        <f t="shared" si="0"/>
        <v>0</v>
      </c>
      <c r="F6" s="25">
        <f t="shared" si="0"/>
        <v>2500</v>
      </c>
      <c r="G6" s="26">
        <f t="shared" si="0"/>
        <v>111870000</v>
      </c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</row>
    <row r="7" spans="1:253" ht="15.75" x14ac:dyDescent="0.2">
      <c r="A7" s="21" t="s">
        <v>19</v>
      </c>
      <c r="B7" s="6">
        <v>626</v>
      </c>
      <c r="C7" s="22">
        <v>31430989</v>
      </c>
      <c r="D7" s="6">
        <v>0</v>
      </c>
      <c r="E7" s="6">
        <v>0</v>
      </c>
      <c r="F7" s="6">
        <f t="shared" ref="F7:F8" si="1">B7+D7</f>
        <v>626</v>
      </c>
      <c r="G7" s="22">
        <f t="shared" ref="G7:G8" si="2">C7+E7</f>
        <v>31430989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</row>
    <row r="8" spans="1:253" ht="15.75" x14ac:dyDescent="0.2">
      <c r="A8" s="21" t="s">
        <v>20</v>
      </c>
      <c r="B8" s="6">
        <v>613</v>
      </c>
      <c r="C8" s="22">
        <v>28725517</v>
      </c>
      <c r="D8" s="6">
        <v>0</v>
      </c>
      <c r="E8" s="6">
        <v>0</v>
      </c>
      <c r="F8" s="6">
        <f t="shared" si="1"/>
        <v>613</v>
      </c>
      <c r="G8" s="22">
        <f t="shared" si="2"/>
        <v>28725517</v>
      </c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</row>
    <row r="9" spans="1:253" ht="18" x14ac:dyDescent="0.25">
      <c r="A9" s="21" t="s">
        <v>21</v>
      </c>
      <c r="B9" s="6">
        <v>639</v>
      </c>
      <c r="C9" s="22">
        <v>23745994</v>
      </c>
      <c r="D9" s="6">
        <v>15</v>
      </c>
      <c r="E9" s="22">
        <v>6760600</v>
      </c>
      <c r="F9" s="6">
        <f>B9+D9</f>
        <v>654</v>
      </c>
      <c r="G9" s="22">
        <f>C9+E9</f>
        <v>30506594</v>
      </c>
      <c r="K9" s="7"/>
    </row>
    <row r="10" spans="1:253" ht="18" x14ac:dyDescent="0.25">
      <c r="A10" s="21" t="s">
        <v>22</v>
      </c>
      <c r="B10" s="6">
        <v>622</v>
      </c>
      <c r="C10" s="22">
        <v>27967500</v>
      </c>
      <c r="D10" s="6">
        <v>-15</v>
      </c>
      <c r="E10" s="22">
        <v>-6760600</v>
      </c>
      <c r="F10" s="6">
        <f>B10+D10</f>
        <v>607</v>
      </c>
      <c r="G10" s="22">
        <f>C10+E10</f>
        <v>21206900</v>
      </c>
      <c r="K10" s="7"/>
    </row>
    <row r="11" spans="1:253" ht="31.5" x14ac:dyDescent="0.2">
      <c r="A11" s="24" t="s">
        <v>24</v>
      </c>
      <c r="B11" s="25">
        <f>SUM(B12:B15)</f>
        <v>462</v>
      </c>
      <c r="C11" s="26">
        <f t="shared" ref="C11:G11" si="3">SUM(C12:C15)</f>
        <v>64098115.619999997</v>
      </c>
      <c r="D11" s="25">
        <f t="shared" si="3"/>
        <v>0</v>
      </c>
      <c r="E11" s="25">
        <f t="shared" si="3"/>
        <v>0</v>
      </c>
      <c r="F11" s="25">
        <f t="shared" si="3"/>
        <v>462</v>
      </c>
      <c r="G11" s="26">
        <f t="shared" si="3"/>
        <v>64098115.619999997</v>
      </c>
    </row>
    <row r="12" spans="1:253" ht="15.75" x14ac:dyDescent="0.2">
      <c r="A12" s="21" t="s">
        <v>19</v>
      </c>
      <c r="B12" s="6">
        <v>105</v>
      </c>
      <c r="C12" s="22">
        <v>14567753.550000001</v>
      </c>
      <c r="D12" s="6">
        <v>-5</v>
      </c>
      <c r="E12" s="22">
        <v>-693702.55</v>
      </c>
      <c r="F12" s="6">
        <f t="shared" ref="F12:F13" si="4">B12+D12</f>
        <v>100</v>
      </c>
      <c r="G12" s="22">
        <f t="shared" ref="G12:G13" si="5">C12+E12</f>
        <v>13874051</v>
      </c>
    </row>
    <row r="13" spans="1:253" ht="15.75" x14ac:dyDescent="0.2">
      <c r="A13" s="21" t="s">
        <v>20</v>
      </c>
      <c r="B13" s="6">
        <v>107</v>
      </c>
      <c r="C13" s="22">
        <v>14845234.57</v>
      </c>
      <c r="D13" s="6">
        <v>0</v>
      </c>
      <c r="E13" s="6">
        <v>0</v>
      </c>
      <c r="F13" s="6">
        <f t="shared" si="4"/>
        <v>107</v>
      </c>
      <c r="G13" s="22">
        <f t="shared" si="5"/>
        <v>14845234.57</v>
      </c>
    </row>
    <row r="14" spans="1:253" ht="15.75" x14ac:dyDescent="0.2">
      <c r="A14" s="21" t="s">
        <v>21</v>
      </c>
      <c r="B14" s="6">
        <v>125</v>
      </c>
      <c r="C14" s="22">
        <v>17342563.75</v>
      </c>
      <c r="D14" s="6">
        <v>5</v>
      </c>
      <c r="E14" s="22">
        <v>693702.55</v>
      </c>
      <c r="F14" s="6">
        <f>B14+D14</f>
        <v>130</v>
      </c>
      <c r="G14" s="22">
        <f>C14+E14</f>
        <v>18036266.300000001</v>
      </c>
    </row>
    <row r="15" spans="1:253" ht="15.75" x14ac:dyDescent="0.2">
      <c r="A15" s="21" t="s">
        <v>22</v>
      </c>
      <c r="B15" s="6">
        <v>125</v>
      </c>
      <c r="C15" s="22">
        <v>17342563.75</v>
      </c>
      <c r="D15" s="6">
        <v>0</v>
      </c>
      <c r="E15" s="22">
        <v>0</v>
      </c>
      <c r="F15" s="6">
        <f>B15+D15</f>
        <v>125</v>
      </c>
      <c r="G15" s="22">
        <f>C15+E15</f>
        <v>17342563.75</v>
      </c>
    </row>
  </sheetData>
  <mergeCells count="7">
    <mergeCell ref="A5:G5"/>
    <mergeCell ref="A2:G2"/>
    <mergeCell ref="A3:A4"/>
    <mergeCell ref="B3:C3"/>
    <mergeCell ref="D3:E3"/>
    <mergeCell ref="F3:G3"/>
    <mergeCell ref="E1:G1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9"/>
  <sheetViews>
    <sheetView view="pageBreakPreview" zoomScale="118" zoomScaleNormal="100" zoomScaleSheetLayoutView="118" workbookViewId="0">
      <selection activeCell="E1" sqref="E1:G1"/>
    </sheetView>
  </sheetViews>
  <sheetFormatPr defaultRowHeight="12.75" x14ac:dyDescent="0.2"/>
  <cols>
    <col min="1" max="1" width="34.7109375" style="3" customWidth="1"/>
    <col min="2" max="2" width="8.140625" style="3" customWidth="1"/>
    <col min="3" max="3" width="16.85546875" style="3" customWidth="1"/>
    <col min="4" max="4" width="11.140625" style="3" customWidth="1"/>
    <col min="5" max="5" width="14" style="3" customWidth="1"/>
    <col min="6" max="6" width="11.7109375" style="3" customWidth="1"/>
    <col min="7" max="7" width="16.140625" style="3" customWidth="1"/>
    <col min="8" max="8" width="4.42578125" style="3" customWidth="1"/>
    <col min="9" max="10" width="9.140625" style="3"/>
    <col min="11" max="11" width="9.140625" style="3" bestFit="1" customWidth="1"/>
    <col min="12" max="16384" width="9.140625" style="3"/>
  </cols>
  <sheetData>
    <row r="1" spans="1:253" ht="33" customHeight="1" x14ac:dyDescent="0.2">
      <c r="A1" s="1"/>
      <c r="B1" s="1"/>
      <c r="C1" s="1"/>
      <c r="E1" s="66" t="s">
        <v>137</v>
      </c>
      <c r="F1" s="66"/>
      <c r="G1" s="66"/>
      <c r="H1" s="2"/>
      <c r="I1" s="2"/>
    </row>
    <row r="2" spans="1:253" ht="58.5" customHeight="1" x14ac:dyDescent="0.2">
      <c r="A2" s="60" t="s">
        <v>130</v>
      </c>
      <c r="B2" s="60"/>
      <c r="C2" s="60"/>
      <c r="D2" s="60"/>
      <c r="E2" s="60"/>
      <c r="F2" s="60"/>
      <c r="G2" s="60"/>
      <c r="H2" s="4"/>
    </row>
    <row r="3" spans="1:253" ht="31.5" customHeight="1" x14ac:dyDescent="0.2">
      <c r="A3" s="61" t="s">
        <v>2</v>
      </c>
      <c r="B3" s="61" t="s">
        <v>3</v>
      </c>
      <c r="C3" s="61"/>
      <c r="D3" s="61" t="s">
        <v>4</v>
      </c>
      <c r="E3" s="61"/>
      <c r="F3" s="61" t="s">
        <v>5</v>
      </c>
      <c r="G3" s="61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</row>
    <row r="4" spans="1:253" ht="15.75" x14ac:dyDescent="0.2">
      <c r="A4" s="61"/>
      <c r="B4" s="19" t="s">
        <v>6</v>
      </c>
      <c r="C4" s="19" t="s">
        <v>7</v>
      </c>
      <c r="D4" s="29" t="s">
        <v>6</v>
      </c>
      <c r="E4" s="19" t="s">
        <v>7</v>
      </c>
      <c r="F4" s="29" t="s">
        <v>6</v>
      </c>
      <c r="G4" s="19" t="s">
        <v>7</v>
      </c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</row>
    <row r="5" spans="1:253" ht="15.75" x14ac:dyDescent="0.2">
      <c r="A5" s="63" t="s">
        <v>27</v>
      </c>
      <c r="B5" s="64"/>
      <c r="C5" s="64"/>
      <c r="D5" s="64"/>
      <c r="E5" s="64"/>
      <c r="F5" s="64"/>
      <c r="G5" s="6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</row>
    <row r="6" spans="1:253" ht="15.75" x14ac:dyDescent="0.2">
      <c r="A6" s="24" t="s">
        <v>32</v>
      </c>
      <c r="B6" s="25">
        <v>0</v>
      </c>
      <c r="C6" s="26">
        <v>0</v>
      </c>
      <c r="D6" s="25">
        <v>100</v>
      </c>
      <c r="E6" s="25">
        <v>3649545</v>
      </c>
      <c r="F6" s="25">
        <f>B6+D6</f>
        <v>100</v>
      </c>
      <c r="G6" s="26">
        <f>C6+E6</f>
        <v>3649545</v>
      </c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</row>
    <row r="7" spans="1:253" ht="15.75" x14ac:dyDescent="0.2">
      <c r="A7" s="63" t="s">
        <v>131</v>
      </c>
      <c r="B7" s="64"/>
      <c r="C7" s="64"/>
      <c r="D7" s="64"/>
      <c r="E7" s="64"/>
      <c r="F7" s="64"/>
      <c r="G7" s="65"/>
    </row>
    <row r="8" spans="1:253" ht="15.75" x14ac:dyDescent="0.2">
      <c r="A8" s="24" t="s">
        <v>32</v>
      </c>
      <c r="B8" s="27">
        <v>2643</v>
      </c>
      <c r="C8" s="28">
        <v>284803167</v>
      </c>
      <c r="D8" s="27">
        <v>0</v>
      </c>
      <c r="E8" s="27">
        <v>-3649545</v>
      </c>
      <c r="F8" s="27">
        <f>B8+D8</f>
        <v>2643</v>
      </c>
      <c r="G8" s="28">
        <f>C8+E8</f>
        <v>281153622</v>
      </c>
    </row>
    <row r="9" spans="1:253" ht="24.75" customHeight="1" x14ac:dyDescent="0.2">
      <c r="A9" s="76" t="s">
        <v>127</v>
      </c>
      <c r="B9" s="25"/>
      <c r="C9" s="26"/>
      <c r="D9" s="25">
        <f>D6+D8</f>
        <v>100</v>
      </c>
      <c r="E9" s="25">
        <f>E6+E8</f>
        <v>0</v>
      </c>
      <c r="F9" s="25"/>
      <c r="G9" s="26"/>
    </row>
  </sheetData>
  <mergeCells count="8">
    <mergeCell ref="E1:G1"/>
    <mergeCell ref="A5:G5"/>
    <mergeCell ref="A7:G7"/>
    <mergeCell ref="A2:G2"/>
    <mergeCell ref="A3:A4"/>
    <mergeCell ref="B3:C3"/>
    <mergeCell ref="D3:E3"/>
    <mergeCell ref="F3:G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view="pageBreakPreview" topLeftCell="A28" zoomScaleNormal="100" zoomScaleSheetLayoutView="100" workbookViewId="0">
      <selection activeCell="B17" sqref="B17"/>
    </sheetView>
  </sheetViews>
  <sheetFormatPr defaultRowHeight="15" x14ac:dyDescent="0.25"/>
  <cols>
    <col min="1" max="1" width="37.28515625" customWidth="1"/>
    <col min="2" max="2" width="14.42578125" customWidth="1"/>
    <col min="3" max="3" width="27.28515625" customWidth="1"/>
  </cols>
  <sheetData>
    <row r="1" spans="1:3" ht="54" customHeight="1" x14ac:dyDescent="0.25">
      <c r="A1" s="1"/>
      <c r="C1" s="20" t="s">
        <v>136</v>
      </c>
    </row>
    <row r="2" spans="1:3" ht="93.75" customHeight="1" x14ac:dyDescent="0.25">
      <c r="A2" s="60" t="s">
        <v>129</v>
      </c>
      <c r="B2" s="60"/>
      <c r="C2" s="60"/>
    </row>
    <row r="3" spans="1:3" ht="21.75" customHeight="1" x14ac:dyDescent="0.25">
      <c r="A3" s="61"/>
      <c r="B3" s="62" t="s">
        <v>5</v>
      </c>
      <c r="C3" s="62"/>
    </row>
    <row r="4" spans="1:3" x14ac:dyDescent="0.25">
      <c r="A4" s="61"/>
      <c r="B4" s="8" t="s">
        <v>6</v>
      </c>
      <c r="C4" s="8" t="s">
        <v>9</v>
      </c>
    </row>
    <row r="5" spans="1:3" ht="24" customHeight="1" x14ac:dyDescent="0.25">
      <c r="A5" s="63" t="s">
        <v>124</v>
      </c>
      <c r="B5" s="64"/>
      <c r="C5" s="65"/>
    </row>
    <row r="6" spans="1:3" ht="15.75" x14ac:dyDescent="0.25">
      <c r="A6" s="9" t="s">
        <v>17</v>
      </c>
      <c r="B6" s="10">
        <f>B7+B8+B9+B10</f>
        <v>15136</v>
      </c>
      <c r="C6" s="11">
        <f>C7+C8+C9+C10</f>
        <v>343995000</v>
      </c>
    </row>
    <row r="7" spans="1:3" x14ac:dyDescent="0.25">
      <c r="A7" s="12" t="s">
        <v>10</v>
      </c>
      <c r="B7" s="13">
        <v>3835</v>
      </c>
      <c r="C7" s="14">
        <v>87473501</v>
      </c>
    </row>
    <row r="8" spans="1:3" x14ac:dyDescent="0.25">
      <c r="A8" s="12" t="s">
        <v>11</v>
      </c>
      <c r="B8" s="13">
        <v>4131</v>
      </c>
      <c r="C8" s="14">
        <v>94467733</v>
      </c>
    </row>
    <row r="9" spans="1:3" x14ac:dyDescent="0.25">
      <c r="A9" s="12" t="s">
        <v>12</v>
      </c>
      <c r="B9" s="13">
        <v>3539</v>
      </c>
      <c r="C9" s="14">
        <v>80479269</v>
      </c>
    </row>
    <row r="10" spans="1:3" x14ac:dyDescent="0.25">
      <c r="A10" s="12" t="s">
        <v>16</v>
      </c>
      <c r="B10" s="13">
        <f>SUM(B11:B15)</f>
        <v>3631</v>
      </c>
      <c r="C10" s="14">
        <f>SUM(C11:C15)</f>
        <v>81574497</v>
      </c>
    </row>
    <row r="11" spans="1:3" x14ac:dyDescent="0.25">
      <c r="A11" s="15" t="s">
        <v>14</v>
      </c>
      <c r="B11" s="16">
        <v>595</v>
      </c>
      <c r="C11" s="17">
        <v>13360822</v>
      </c>
    </row>
    <row r="12" spans="1:3" x14ac:dyDescent="0.25">
      <c r="A12" s="15" t="s">
        <v>15</v>
      </c>
      <c r="B12" s="16">
        <v>330</v>
      </c>
      <c r="C12" s="17">
        <v>7439161</v>
      </c>
    </row>
    <row r="13" spans="1:3" x14ac:dyDescent="0.25">
      <c r="A13" s="15" t="s">
        <v>1</v>
      </c>
      <c r="B13" s="16">
        <v>115</v>
      </c>
      <c r="C13" s="17">
        <v>2571111</v>
      </c>
    </row>
    <row r="14" spans="1:3" x14ac:dyDescent="0.25">
      <c r="A14" s="15" t="s">
        <v>0</v>
      </c>
      <c r="B14" s="16">
        <v>455</v>
      </c>
      <c r="C14" s="17">
        <v>10214526</v>
      </c>
    </row>
    <row r="15" spans="1:3" x14ac:dyDescent="0.25">
      <c r="A15" s="15" t="s">
        <v>13</v>
      </c>
      <c r="B15" s="16">
        <v>2136</v>
      </c>
      <c r="C15" s="17">
        <v>47988877</v>
      </c>
    </row>
    <row r="16" spans="1:3" ht="21.75" customHeight="1" x14ac:dyDescent="0.25">
      <c r="A16" s="63" t="s">
        <v>125</v>
      </c>
      <c r="B16" s="64"/>
      <c r="C16" s="65"/>
    </row>
    <row r="17" spans="1:3" ht="15.75" x14ac:dyDescent="0.25">
      <c r="A17" s="9" t="s">
        <v>17</v>
      </c>
      <c r="B17" s="10">
        <f>B18+B19+B20+B26</f>
        <v>1635</v>
      </c>
      <c r="C17" s="11">
        <f>C18+C19+C20+C26</f>
        <v>39374000</v>
      </c>
    </row>
    <row r="18" spans="1:3" x14ac:dyDescent="0.25">
      <c r="A18" s="12" t="s">
        <v>10</v>
      </c>
      <c r="B18" s="13">
        <v>357</v>
      </c>
      <c r="C18" s="14">
        <v>8368751</v>
      </c>
    </row>
    <row r="19" spans="1:3" x14ac:dyDescent="0.25">
      <c r="A19" s="12" t="s">
        <v>11</v>
      </c>
      <c r="B19" s="13">
        <v>357</v>
      </c>
      <c r="C19" s="14">
        <v>8368751</v>
      </c>
    </row>
    <row r="20" spans="1:3" x14ac:dyDescent="0.25">
      <c r="A20" s="12" t="s">
        <v>12</v>
      </c>
      <c r="B20" s="13">
        <f>SUM(B21:B25)</f>
        <v>563</v>
      </c>
      <c r="C20" s="14">
        <f>SUM(C21:C25)</f>
        <v>14267751</v>
      </c>
    </row>
    <row r="21" spans="1:3" x14ac:dyDescent="0.25">
      <c r="A21" s="15" t="s">
        <v>14</v>
      </c>
      <c r="B21" s="16">
        <v>42</v>
      </c>
      <c r="C21" s="17">
        <v>1082274</v>
      </c>
    </row>
    <row r="22" spans="1:3" x14ac:dyDescent="0.25">
      <c r="A22" s="15" t="s">
        <v>15</v>
      </c>
      <c r="B22" s="16">
        <v>27</v>
      </c>
      <c r="C22" s="17">
        <v>648224</v>
      </c>
    </row>
    <row r="23" spans="1:3" x14ac:dyDescent="0.25">
      <c r="A23" s="15" t="s">
        <v>1</v>
      </c>
      <c r="B23" s="16">
        <v>14</v>
      </c>
      <c r="C23" s="17">
        <v>229350</v>
      </c>
    </row>
    <row r="24" spans="1:3" x14ac:dyDescent="0.25">
      <c r="A24" s="15" t="s">
        <v>0</v>
      </c>
      <c r="B24" s="16">
        <v>79</v>
      </c>
      <c r="C24" s="17">
        <v>2149379</v>
      </c>
    </row>
    <row r="25" spans="1:3" x14ac:dyDescent="0.25">
      <c r="A25" s="15" t="s">
        <v>13</v>
      </c>
      <c r="B25" s="16">
        <v>401</v>
      </c>
      <c r="C25" s="17">
        <v>10158524</v>
      </c>
    </row>
    <row r="26" spans="1:3" x14ac:dyDescent="0.25">
      <c r="A26" s="12" t="s">
        <v>16</v>
      </c>
      <c r="B26" s="13">
        <v>358</v>
      </c>
      <c r="C26" s="14">
        <v>8368747</v>
      </c>
    </row>
    <row r="27" spans="1:3" ht="19.5" customHeight="1" x14ac:dyDescent="0.25">
      <c r="A27" s="63" t="s">
        <v>126</v>
      </c>
      <c r="B27" s="64"/>
      <c r="C27" s="65"/>
    </row>
    <row r="28" spans="1:3" ht="15.75" x14ac:dyDescent="0.25">
      <c r="A28" s="9" t="s">
        <v>17</v>
      </c>
      <c r="B28" s="10">
        <f>B29+B30+B31+B32</f>
        <v>3345</v>
      </c>
      <c r="C28" s="11">
        <f>C29+C30+C31+C32</f>
        <v>85637000</v>
      </c>
    </row>
    <row r="29" spans="1:3" x14ac:dyDescent="0.25">
      <c r="A29" s="12" t="s">
        <v>10</v>
      </c>
      <c r="B29" s="13">
        <v>851</v>
      </c>
      <c r="C29" s="14">
        <v>21701751</v>
      </c>
    </row>
    <row r="30" spans="1:3" x14ac:dyDescent="0.25">
      <c r="A30" s="12" t="s">
        <v>11</v>
      </c>
      <c r="B30" s="13">
        <v>851</v>
      </c>
      <c r="C30" s="14">
        <v>21701751</v>
      </c>
    </row>
    <row r="31" spans="1:3" x14ac:dyDescent="0.25">
      <c r="A31" s="12" t="s">
        <v>12</v>
      </c>
      <c r="B31" s="13">
        <v>851</v>
      </c>
      <c r="C31" s="14">
        <v>21701751</v>
      </c>
    </row>
    <row r="32" spans="1:3" x14ac:dyDescent="0.25">
      <c r="A32" s="12" t="s">
        <v>16</v>
      </c>
      <c r="B32" s="13">
        <f>SUM(B33:B37)</f>
        <v>792</v>
      </c>
      <c r="C32" s="14">
        <f>SUM(C33:C37)</f>
        <v>20531747</v>
      </c>
    </row>
    <row r="33" spans="1:3" x14ac:dyDescent="0.25">
      <c r="A33" s="15" t="s">
        <v>14</v>
      </c>
      <c r="B33" s="16">
        <v>467</v>
      </c>
      <c r="C33" s="17">
        <v>12137993</v>
      </c>
    </row>
    <row r="34" spans="1:3" x14ac:dyDescent="0.25">
      <c r="A34" s="15" t="s">
        <v>15</v>
      </c>
      <c r="B34" s="16">
        <v>47</v>
      </c>
      <c r="C34" s="17">
        <v>1210161</v>
      </c>
    </row>
    <row r="35" spans="1:3" x14ac:dyDescent="0.25">
      <c r="A35" s="15" t="s">
        <v>1</v>
      </c>
      <c r="B35" s="16">
        <v>21</v>
      </c>
      <c r="C35" s="17">
        <v>548294</v>
      </c>
    </row>
    <row r="36" spans="1:3" x14ac:dyDescent="0.25">
      <c r="A36" s="15" t="s">
        <v>0</v>
      </c>
      <c r="B36" s="16">
        <v>163</v>
      </c>
      <c r="C36" s="17">
        <v>4239823</v>
      </c>
    </row>
    <row r="37" spans="1:3" x14ac:dyDescent="0.25">
      <c r="A37" s="15" t="s">
        <v>13</v>
      </c>
      <c r="B37" s="16">
        <v>94</v>
      </c>
      <c r="C37" s="17">
        <v>2395476</v>
      </c>
    </row>
    <row r="38" spans="1:3" ht="20.25" customHeight="1" x14ac:dyDescent="0.25">
      <c r="A38" s="63" t="s">
        <v>128</v>
      </c>
      <c r="B38" s="64"/>
      <c r="C38" s="65"/>
    </row>
    <row r="39" spans="1:3" ht="15.75" x14ac:dyDescent="0.25">
      <c r="A39" s="9" t="s">
        <v>17</v>
      </c>
      <c r="B39" s="10">
        <f>B40+B41+B42+B48</f>
        <v>1383</v>
      </c>
      <c r="C39" s="11">
        <f>C40+C41+C42+C48</f>
        <v>30165000</v>
      </c>
    </row>
    <row r="40" spans="1:3" x14ac:dyDescent="0.25">
      <c r="A40" s="12" t="s">
        <v>10</v>
      </c>
      <c r="B40" s="13">
        <v>332</v>
      </c>
      <c r="C40" s="14">
        <v>7248750</v>
      </c>
    </row>
    <row r="41" spans="1:3" x14ac:dyDescent="0.25">
      <c r="A41" s="12" t="s">
        <v>11</v>
      </c>
      <c r="B41" s="13">
        <v>332</v>
      </c>
      <c r="C41" s="14">
        <v>7248750</v>
      </c>
    </row>
    <row r="42" spans="1:3" x14ac:dyDescent="0.25">
      <c r="A42" s="12" t="s">
        <v>12</v>
      </c>
      <c r="B42" s="13">
        <f>SUM(B43:B47)</f>
        <v>387</v>
      </c>
      <c r="C42" s="14">
        <f>SUM(C43:C47)</f>
        <v>8418750</v>
      </c>
    </row>
    <row r="43" spans="1:3" x14ac:dyDescent="0.25">
      <c r="A43" s="15" t="s">
        <v>14</v>
      </c>
      <c r="B43" s="16">
        <v>223</v>
      </c>
      <c r="C43" s="17">
        <v>4651915</v>
      </c>
    </row>
    <row r="44" spans="1:3" x14ac:dyDescent="0.25">
      <c r="A44" s="15" t="s">
        <v>15</v>
      </c>
      <c r="B44" s="16">
        <v>16</v>
      </c>
      <c r="C44" s="17">
        <v>372881</v>
      </c>
    </row>
    <row r="45" spans="1:3" x14ac:dyDescent="0.25">
      <c r="A45" s="15" t="s">
        <v>1</v>
      </c>
      <c r="B45" s="16">
        <v>8</v>
      </c>
      <c r="C45" s="17">
        <v>191778</v>
      </c>
    </row>
    <row r="46" spans="1:3" x14ac:dyDescent="0.25">
      <c r="A46" s="15" t="s">
        <v>0</v>
      </c>
      <c r="B46" s="16">
        <v>85</v>
      </c>
      <c r="C46" s="17">
        <v>2024799</v>
      </c>
    </row>
    <row r="47" spans="1:3" x14ac:dyDescent="0.25">
      <c r="A47" s="15" t="s">
        <v>13</v>
      </c>
      <c r="B47" s="16">
        <v>55</v>
      </c>
      <c r="C47" s="17">
        <v>1177377</v>
      </c>
    </row>
    <row r="48" spans="1:3" x14ac:dyDescent="0.25">
      <c r="A48" s="12" t="s">
        <v>16</v>
      </c>
      <c r="B48" s="13">
        <v>332</v>
      </c>
      <c r="C48" s="14">
        <v>7248750</v>
      </c>
    </row>
  </sheetData>
  <mergeCells count="7">
    <mergeCell ref="A38:C38"/>
    <mergeCell ref="A2:C2"/>
    <mergeCell ref="A3:A4"/>
    <mergeCell ref="B3:C3"/>
    <mergeCell ref="A5:C5"/>
    <mergeCell ref="A16:C16"/>
    <mergeCell ref="A27:C27"/>
  </mergeCells>
  <pageMargins left="0.7" right="0.7" top="0.75" bottom="0.75" header="0.3" footer="0.3"/>
  <pageSetup paperSize="9" orientation="portrait" r:id="rId1"/>
  <rowBreaks count="1" manualBreakCount="1">
    <brk id="3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14"/>
  <sheetViews>
    <sheetView view="pageBreakPreview" zoomScale="118" zoomScaleNormal="100" zoomScaleSheetLayoutView="118" workbookViewId="0">
      <selection activeCell="K10" sqref="K10"/>
    </sheetView>
  </sheetViews>
  <sheetFormatPr defaultRowHeight="12.75" x14ac:dyDescent="0.2"/>
  <cols>
    <col min="1" max="1" width="40.85546875" style="3" customWidth="1"/>
    <col min="2" max="2" width="8.140625" style="3" customWidth="1"/>
    <col min="3" max="3" width="16.85546875" style="3" customWidth="1"/>
    <col min="4" max="4" width="11.140625" style="3" customWidth="1"/>
    <col min="5" max="5" width="14" style="3" customWidth="1"/>
    <col min="6" max="6" width="11.7109375" style="3" customWidth="1"/>
    <col min="7" max="7" width="16.140625" style="3" customWidth="1"/>
    <col min="8" max="8" width="4.42578125" style="3" customWidth="1"/>
    <col min="9" max="10" width="9.140625" style="3"/>
    <col min="11" max="11" width="9.140625" style="3" bestFit="1" customWidth="1"/>
    <col min="12" max="16384" width="9.140625" style="3"/>
  </cols>
  <sheetData>
    <row r="1" spans="1:253" ht="34.5" customHeight="1" x14ac:dyDescent="0.2">
      <c r="A1" s="1"/>
      <c r="B1" s="1"/>
      <c r="C1" s="1"/>
      <c r="E1" s="66" t="s">
        <v>135</v>
      </c>
      <c r="F1" s="66"/>
      <c r="G1" s="66"/>
      <c r="H1" s="2"/>
      <c r="I1" s="2"/>
    </row>
    <row r="2" spans="1:253" ht="74.25" customHeight="1" x14ac:dyDescent="0.2">
      <c r="A2" s="60" t="s">
        <v>129</v>
      </c>
      <c r="B2" s="60"/>
      <c r="C2" s="60"/>
      <c r="D2" s="60"/>
      <c r="E2" s="60"/>
      <c r="F2" s="60"/>
      <c r="G2" s="60"/>
      <c r="H2" s="4"/>
    </row>
    <row r="3" spans="1:253" ht="31.5" customHeight="1" x14ac:dyDescent="0.2">
      <c r="A3" s="61" t="s">
        <v>2</v>
      </c>
      <c r="B3" s="61" t="s">
        <v>3</v>
      </c>
      <c r="C3" s="61"/>
      <c r="D3" s="61" t="s">
        <v>4</v>
      </c>
      <c r="E3" s="61"/>
      <c r="F3" s="61" t="s">
        <v>5</v>
      </c>
      <c r="G3" s="61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</row>
    <row r="4" spans="1:253" ht="15.75" x14ac:dyDescent="0.2">
      <c r="A4" s="61"/>
      <c r="B4" s="19" t="s">
        <v>6</v>
      </c>
      <c r="C4" s="19" t="s">
        <v>7</v>
      </c>
      <c r="D4" s="29" t="s">
        <v>6</v>
      </c>
      <c r="E4" s="19" t="s">
        <v>7</v>
      </c>
      <c r="F4" s="29" t="s">
        <v>6</v>
      </c>
      <c r="G4" s="19" t="s">
        <v>7</v>
      </c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</row>
    <row r="5" spans="1:253" ht="15.75" x14ac:dyDescent="0.2">
      <c r="A5" s="63" t="s">
        <v>124</v>
      </c>
      <c r="B5" s="64"/>
      <c r="C5" s="64"/>
      <c r="D5" s="64"/>
      <c r="E5" s="64"/>
      <c r="F5" s="64"/>
      <c r="G5" s="6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</row>
    <row r="6" spans="1:253" ht="15.75" x14ac:dyDescent="0.2">
      <c r="A6" s="24" t="s">
        <v>17</v>
      </c>
      <c r="B6" s="25">
        <v>15342</v>
      </c>
      <c r="C6" s="26">
        <v>349894000</v>
      </c>
      <c r="D6" s="25">
        <v>-206</v>
      </c>
      <c r="E6" s="25">
        <v>-5899000</v>
      </c>
      <c r="F6" s="25">
        <f>B6+D6</f>
        <v>15136</v>
      </c>
      <c r="G6" s="26">
        <f>C6+E6</f>
        <v>343995000</v>
      </c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</row>
    <row r="7" spans="1:253" ht="15.75" x14ac:dyDescent="0.2">
      <c r="A7" s="63" t="s">
        <v>125</v>
      </c>
      <c r="B7" s="64"/>
      <c r="C7" s="64"/>
      <c r="D7" s="64"/>
      <c r="E7" s="64"/>
      <c r="F7" s="64"/>
      <c r="G7" s="65"/>
    </row>
    <row r="8" spans="1:253" ht="15.75" x14ac:dyDescent="0.2">
      <c r="A8" s="24" t="s">
        <v>17</v>
      </c>
      <c r="B8" s="27">
        <v>1429</v>
      </c>
      <c r="C8" s="28">
        <v>33475000</v>
      </c>
      <c r="D8" s="27">
        <v>206</v>
      </c>
      <c r="E8" s="27">
        <v>5899000</v>
      </c>
      <c r="F8" s="27">
        <f>B8+D8</f>
        <v>1635</v>
      </c>
      <c r="G8" s="28">
        <f>C8+E8</f>
        <v>39374000</v>
      </c>
    </row>
    <row r="9" spans="1:253" ht="15.75" x14ac:dyDescent="0.2">
      <c r="A9" s="24" t="s">
        <v>127</v>
      </c>
      <c r="B9" s="25"/>
      <c r="C9" s="26"/>
      <c r="D9" s="25">
        <f>D6+D8</f>
        <v>0</v>
      </c>
      <c r="E9" s="25">
        <f>E6+E8</f>
        <v>0</v>
      </c>
      <c r="F9" s="25"/>
      <c r="G9" s="26"/>
    </row>
    <row r="10" spans="1:253" ht="15.75" x14ac:dyDescent="0.2">
      <c r="A10" s="63" t="s">
        <v>126</v>
      </c>
      <c r="B10" s="64"/>
      <c r="C10" s="64"/>
      <c r="D10" s="64"/>
      <c r="E10" s="64"/>
      <c r="F10" s="64"/>
      <c r="G10" s="65"/>
    </row>
    <row r="11" spans="1:253" ht="18" customHeight="1" x14ac:dyDescent="0.2">
      <c r="A11" s="24" t="s">
        <v>17</v>
      </c>
      <c r="B11" s="27">
        <v>3400</v>
      </c>
      <c r="C11" s="28">
        <v>86807000</v>
      </c>
      <c r="D11" s="27">
        <v>-55</v>
      </c>
      <c r="E11" s="27">
        <v>-1170000</v>
      </c>
      <c r="F11" s="27">
        <f>B11+D11</f>
        <v>3345</v>
      </c>
      <c r="G11" s="28">
        <f>C11+E11</f>
        <v>85637000</v>
      </c>
    </row>
    <row r="12" spans="1:253" ht="17.25" customHeight="1" x14ac:dyDescent="0.2">
      <c r="A12" s="63" t="s">
        <v>128</v>
      </c>
      <c r="B12" s="64"/>
      <c r="C12" s="64"/>
      <c r="D12" s="64"/>
      <c r="E12" s="64"/>
      <c r="F12" s="64"/>
      <c r="G12" s="65"/>
    </row>
    <row r="13" spans="1:253" ht="19.5" customHeight="1" x14ac:dyDescent="0.2">
      <c r="A13" s="24" t="s">
        <v>17</v>
      </c>
      <c r="B13" s="27">
        <v>1328</v>
      </c>
      <c r="C13" s="28">
        <v>28995000</v>
      </c>
      <c r="D13" s="27">
        <v>55</v>
      </c>
      <c r="E13" s="27">
        <v>1170000</v>
      </c>
      <c r="F13" s="27">
        <f>B13+D13</f>
        <v>1383</v>
      </c>
      <c r="G13" s="28">
        <f>C13+E13</f>
        <v>30165000</v>
      </c>
    </row>
    <row r="14" spans="1:253" ht="15.75" x14ac:dyDescent="0.2">
      <c r="A14" s="76" t="s">
        <v>127</v>
      </c>
      <c r="B14" s="25"/>
      <c r="C14" s="26"/>
      <c r="D14" s="25">
        <f>D11+D13</f>
        <v>0</v>
      </c>
      <c r="E14" s="25">
        <f>E11+E13</f>
        <v>0</v>
      </c>
      <c r="F14" s="25"/>
      <c r="G14" s="26"/>
    </row>
  </sheetData>
  <mergeCells count="10">
    <mergeCell ref="E1:G1"/>
    <mergeCell ref="A5:G5"/>
    <mergeCell ref="A7:G7"/>
    <mergeCell ref="A10:G10"/>
    <mergeCell ref="A12:G12"/>
    <mergeCell ref="A2:G2"/>
    <mergeCell ref="A3:A4"/>
    <mergeCell ref="B3:C3"/>
    <mergeCell ref="D3:E3"/>
    <mergeCell ref="F3:G3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464"/>
  <sheetViews>
    <sheetView view="pageBreakPreview" topLeftCell="A5" zoomScale="120" zoomScaleNormal="100" zoomScaleSheetLayoutView="120" workbookViewId="0">
      <pane xSplit="1" ySplit="4" topLeftCell="B453" activePane="bottomRight" state="frozen"/>
      <selection activeCell="A5" sqref="A5"/>
      <selection pane="topRight" activeCell="B5" sqref="B5"/>
      <selection pane="bottomLeft" activeCell="A9" sqref="A9"/>
      <selection pane="bottomRight" activeCell="C20" sqref="C20"/>
    </sheetView>
  </sheetViews>
  <sheetFormatPr defaultRowHeight="11.25" outlineLevelRow="1" x14ac:dyDescent="0.2"/>
  <cols>
    <col min="1" max="1" width="31.5703125" style="44" customWidth="1"/>
    <col min="2" max="2" width="11.28515625" style="44" customWidth="1"/>
    <col min="3" max="3" width="12" style="44" customWidth="1"/>
    <col min="4" max="4" width="11.28515625" style="44" customWidth="1"/>
    <col min="5" max="5" width="10.28515625" style="44" customWidth="1"/>
    <col min="6" max="6" width="11.28515625" style="44" customWidth="1"/>
    <col min="7" max="7" width="12.28515625" style="44" customWidth="1"/>
    <col min="8" max="8" width="11.28515625" style="44" customWidth="1"/>
    <col min="9" max="9" width="10.140625" style="44" customWidth="1"/>
    <col min="10" max="254" width="9.140625" style="46" customWidth="1"/>
    <col min="255" max="255" width="38.5703125" style="46" customWidth="1"/>
    <col min="256" max="258" width="11.28515625" style="46" customWidth="1"/>
    <col min="259" max="259" width="11.85546875" style="46" customWidth="1"/>
    <col min="260" max="263" width="11.28515625" style="46" customWidth="1"/>
    <col min="264" max="510" width="9.140625" style="46" customWidth="1"/>
    <col min="511" max="511" width="38.5703125" style="46" customWidth="1"/>
    <col min="512" max="514" width="11.28515625" style="46" customWidth="1"/>
    <col min="515" max="515" width="11.85546875" style="46" customWidth="1"/>
    <col min="516" max="519" width="11.28515625" style="46" customWidth="1"/>
    <col min="520" max="766" width="9.140625" style="46" customWidth="1"/>
    <col min="767" max="767" width="38.5703125" style="46" customWidth="1"/>
    <col min="768" max="770" width="11.28515625" style="46" customWidth="1"/>
    <col min="771" max="771" width="11.85546875" style="46" customWidth="1"/>
    <col min="772" max="775" width="11.28515625" style="46" customWidth="1"/>
    <col min="776" max="1022" width="9.140625" style="46" customWidth="1"/>
    <col min="1023" max="1023" width="38.5703125" style="46" customWidth="1"/>
    <col min="1024" max="1026" width="11.28515625" style="46" customWidth="1"/>
    <col min="1027" max="1027" width="11.85546875" style="46" customWidth="1"/>
    <col min="1028" max="1031" width="11.28515625" style="46" customWidth="1"/>
    <col min="1032" max="1278" width="9.140625" style="46" customWidth="1"/>
    <col min="1279" max="1279" width="38.5703125" style="46" customWidth="1"/>
    <col min="1280" max="1282" width="11.28515625" style="46" customWidth="1"/>
    <col min="1283" max="1283" width="11.85546875" style="46" customWidth="1"/>
    <col min="1284" max="1287" width="11.28515625" style="46" customWidth="1"/>
    <col min="1288" max="1534" width="9.140625" style="46" customWidth="1"/>
    <col min="1535" max="1535" width="38.5703125" style="46" customWidth="1"/>
    <col min="1536" max="1538" width="11.28515625" style="46" customWidth="1"/>
    <col min="1539" max="1539" width="11.85546875" style="46" customWidth="1"/>
    <col min="1540" max="1543" width="11.28515625" style="46" customWidth="1"/>
    <col min="1544" max="1790" width="9.140625" style="46" customWidth="1"/>
    <col min="1791" max="1791" width="38.5703125" style="46" customWidth="1"/>
    <col min="1792" max="1794" width="11.28515625" style="46" customWidth="1"/>
    <col min="1795" max="1795" width="11.85546875" style="46" customWidth="1"/>
    <col min="1796" max="1799" width="11.28515625" style="46" customWidth="1"/>
    <col min="1800" max="2046" width="9.140625" style="46" customWidth="1"/>
    <col min="2047" max="2047" width="38.5703125" style="46" customWidth="1"/>
    <col min="2048" max="2050" width="11.28515625" style="46" customWidth="1"/>
    <col min="2051" max="2051" width="11.85546875" style="46" customWidth="1"/>
    <col min="2052" max="2055" width="11.28515625" style="46" customWidth="1"/>
    <col min="2056" max="2302" width="9.140625" style="46" customWidth="1"/>
    <col min="2303" max="2303" width="38.5703125" style="46" customWidth="1"/>
    <col min="2304" max="2306" width="11.28515625" style="46" customWidth="1"/>
    <col min="2307" max="2307" width="11.85546875" style="46" customWidth="1"/>
    <col min="2308" max="2311" width="11.28515625" style="46" customWidth="1"/>
    <col min="2312" max="2558" width="9.140625" style="46" customWidth="1"/>
    <col min="2559" max="2559" width="38.5703125" style="46" customWidth="1"/>
    <col min="2560" max="2562" width="11.28515625" style="46" customWidth="1"/>
    <col min="2563" max="2563" width="11.85546875" style="46" customWidth="1"/>
    <col min="2564" max="2567" width="11.28515625" style="46" customWidth="1"/>
    <col min="2568" max="2814" width="9.140625" style="46" customWidth="1"/>
    <col min="2815" max="2815" width="38.5703125" style="46" customWidth="1"/>
    <col min="2816" max="2818" width="11.28515625" style="46" customWidth="1"/>
    <col min="2819" max="2819" width="11.85546875" style="46" customWidth="1"/>
    <col min="2820" max="2823" width="11.28515625" style="46" customWidth="1"/>
    <col min="2824" max="3070" width="9.140625" style="46" customWidth="1"/>
    <col min="3071" max="3071" width="38.5703125" style="46" customWidth="1"/>
    <col min="3072" max="3074" width="11.28515625" style="46" customWidth="1"/>
    <col min="3075" max="3075" width="11.85546875" style="46" customWidth="1"/>
    <col min="3076" max="3079" width="11.28515625" style="46" customWidth="1"/>
    <col min="3080" max="3326" width="9.140625" style="46" customWidth="1"/>
    <col min="3327" max="3327" width="38.5703125" style="46" customWidth="1"/>
    <col min="3328" max="3330" width="11.28515625" style="46" customWidth="1"/>
    <col min="3331" max="3331" width="11.85546875" style="46" customWidth="1"/>
    <col min="3332" max="3335" width="11.28515625" style="46" customWidth="1"/>
    <col min="3336" max="3582" width="9.140625" style="46" customWidth="1"/>
    <col min="3583" max="3583" width="38.5703125" style="46" customWidth="1"/>
    <col min="3584" max="3586" width="11.28515625" style="46" customWidth="1"/>
    <col min="3587" max="3587" width="11.85546875" style="46" customWidth="1"/>
    <col min="3588" max="3591" width="11.28515625" style="46" customWidth="1"/>
    <col min="3592" max="3838" width="9.140625" style="46" customWidth="1"/>
    <col min="3839" max="3839" width="38.5703125" style="46" customWidth="1"/>
    <col min="3840" max="3842" width="11.28515625" style="46" customWidth="1"/>
    <col min="3843" max="3843" width="11.85546875" style="46" customWidth="1"/>
    <col min="3844" max="3847" width="11.28515625" style="46" customWidth="1"/>
    <col min="3848" max="4094" width="9.140625" style="46" customWidth="1"/>
    <col min="4095" max="4095" width="38.5703125" style="46" customWidth="1"/>
    <col min="4096" max="4098" width="11.28515625" style="46" customWidth="1"/>
    <col min="4099" max="4099" width="11.85546875" style="46" customWidth="1"/>
    <col min="4100" max="4103" width="11.28515625" style="46" customWidth="1"/>
    <col min="4104" max="4350" width="9.140625" style="46" customWidth="1"/>
    <col min="4351" max="4351" width="38.5703125" style="46" customWidth="1"/>
    <col min="4352" max="4354" width="11.28515625" style="46" customWidth="1"/>
    <col min="4355" max="4355" width="11.85546875" style="46" customWidth="1"/>
    <col min="4356" max="4359" width="11.28515625" style="46" customWidth="1"/>
    <col min="4360" max="4606" width="9.140625" style="46" customWidth="1"/>
    <col min="4607" max="4607" width="38.5703125" style="46" customWidth="1"/>
    <col min="4608" max="4610" width="11.28515625" style="46" customWidth="1"/>
    <col min="4611" max="4611" width="11.85546875" style="46" customWidth="1"/>
    <col min="4612" max="4615" width="11.28515625" style="46" customWidth="1"/>
    <col min="4616" max="4862" width="9.140625" style="46" customWidth="1"/>
    <col min="4863" max="4863" width="38.5703125" style="46" customWidth="1"/>
    <col min="4864" max="4866" width="11.28515625" style="46" customWidth="1"/>
    <col min="4867" max="4867" width="11.85546875" style="46" customWidth="1"/>
    <col min="4868" max="4871" width="11.28515625" style="46" customWidth="1"/>
    <col min="4872" max="5118" width="9.140625" style="46" customWidth="1"/>
    <col min="5119" max="5119" width="38.5703125" style="46" customWidth="1"/>
    <col min="5120" max="5122" width="11.28515625" style="46" customWidth="1"/>
    <col min="5123" max="5123" width="11.85546875" style="46" customWidth="1"/>
    <col min="5124" max="5127" width="11.28515625" style="46" customWidth="1"/>
    <col min="5128" max="5374" width="9.140625" style="46" customWidth="1"/>
    <col min="5375" max="5375" width="38.5703125" style="46" customWidth="1"/>
    <col min="5376" max="5378" width="11.28515625" style="46" customWidth="1"/>
    <col min="5379" max="5379" width="11.85546875" style="46" customWidth="1"/>
    <col min="5380" max="5383" width="11.28515625" style="46" customWidth="1"/>
    <col min="5384" max="5630" width="9.140625" style="46" customWidth="1"/>
    <col min="5631" max="5631" width="38.5703125" style="46" customWidth="1"/>
    <col min="5632" max="5634" width="11.28515625" style="46" customWidth="1"/>
    <col min="5635" max="5635" width="11.85546875" style="46" customWidth="1"/>
    <col min="5636" max="5639" width="11.28515625" style="46" customWidth="1"/>
    <col min="5640" max="5886" width="9.140625" style="46" customWidth="1"/>
    <col min="5887" max="5887" width="38.5703125" style="46" customWidth="1"/>
    <col min="5888" max="5890" width="11.28515625" style="46" customWidth="1"/>
    <col min="5891" max="5891" width="11.85546875" style="46" customWidth="1"/>
    <col min="5892" max="5895" width="11.28515625" style="46" customWidth="1"/>
    <col min="5896" max="6142" width="9.140625" style="46" customWidth="1"/>
    <col min="6143" max="6143" width="38.5703125" style="46" customWidth="1"/>
    <col min="6144" max="6146" width="11.28515625" style="46" customWidth="1"/>
    <col min="6147" max="6147" width="11.85546875" style="46" customWidth="1"/>
    <col min="6148" max="6151" width="11.28515625" style="46" customWidth="1"/>
    <col min="6152" max="6398" width="9.140625" style="46" customWidth="1"/>
    <col min="6399" max="6399" width="38.5703125" style="46" customWidth="1"/>
    <col min="6400" max="6402" width="11.28515625" style="46" customWidth="1"/>
    <col min="6403" max="6403" width="11.85546875" style="46" customWidth="1"/>
    <col min="6404" max="6407" width="11.28515625" style="46" customWidth="1"/>
    <col min="6408" max="6654" width="9.140625" style="46" customWidth="1"/>
    <col min="6655" max="6655" width="38.5703125" style="46" customWidth="1"/>
    <col min="6656" max="6658" width="11.28515625" style="46" customWidth="1"/>
    <col min="6659" max="6659" width="11.85546875" style="46" customWidth="1"/>
    <col min="6660" max="6663" width="11.28515625" style="46" customWidth="1"/>
    <col min="6664" max="6910" width="9.140625" style="46" customWidth="1"/>
    <col min="6911" max="6911" width="38.5703125" style="46" customWidth="1"/>
    <col min="6912" max="6914" width="11.28515625" style="46" customWidth="1"/>
    <col min="6915" max="6915" width="11.85546875" style="46" customWidth="1"/>
    <col min="6916" max="6919" width="11.28515625" style="46" customWidth="1"/>
    <col min="6920" max="7166" width="9.140625" style="46" customWidth="1"/>
    <col min="7167" max="7167" width="38.5703125" style="46" customWidth="1"/>
    <col min="7168" max="7170" width="11.28515625" style="46" customWidth="1"/>
    <col min="7171" max="7171" width="11.85546875" style="46" customWidth="1"/>
    <col min="7172" max="7175" width="11.28515625" style="46" customWidth="1"/>
    <col min="7176" max="7422" width="9.140625" style="46" customWidth="1"/>
    <col min="7423" max="7423" width="38.5703125" style="46" customWidth="1"/>
    <col min="7424" max="7426" width="11.28515625" style="46" customWidth="1"/>
    <col min="7427" max="7427" width="11.85546875" style="46" customWidth="1"/>
    <col min="7428" max="7431" width="11.28515625" style="46" customWidth="1"/>
    <col min="7432" max="7678" width="9.140625" style="46" customWidth="1"/>
    <col min="7679" max="7679" width="38.5703125" style="46" customWidth="1"/>
    <col min="7680" max="7682" width="11.28515625" style="46" customWidth="1"/>
    <col min="7683" max="7683" width="11.85546875" style="46" customWidth="1"/>
    <col min="7684" max="7687" width="11.28515625" style="46" customWidth="1"/>
    <col min="7688" max="7934" width="9.140625" style="46" customWidth="1"/>
    <col min="7935" max="7935" width="38.5703125" style="46" customWidth="1"/>
    <col min="7936" max="7938" width="11.28515625" style="46" customWidth="1"/>
    <col min="7939" max="7939" width="11.85546875" style="46" customWidth="1"/>
    <col min="7940" max="7943" width="11.28515625" style="46" customWidth="1"/>
    <col min="7944" max="8190" width="9.140625" style="46" customWidth="1"/>
    <col min="8191" max="8191" width="38.5703125" style="46" customWidth="1"/>
    <col min="8192" max="8194" width="11.28515625" style="46" customWidth="1"/>
    <col min="8195" max="8195" width="11.85546875" style="46" customWidth="1"/>
    <col min="8196" max="8199" width="11.28515625" style="46" customWidth="1"/>
    <col min="8200" max="8446" width="9.140625" style="46" customWidth="1"/>
    <col min="8447" max="8447" width="38.5703125" style="46" customWidth="1"/>
    <col min="8448" max="8450" width="11.28515625" style="46" customWidth="1"/>
    <col min="8451" max="8451" width="11.85546875" style="46" customWidth="1"/>
    <col min="8452" max="8455" width="11.28515625" style="46" customWidth="1"/>
    <col min="8456" max="8702" width="9.140625" style="46" customWidth="1"/>
    <col min="8703" max="8703" width="38.5703125" style="46" customWidth="1"/>
    <col min="8704" max="8706" width="11.28515625" style="46" customWidth="1"/>
    <col min="8707" max="8707" width="11.85546875" style="46" customWidth="1"/>
    <col min="8708" max="8711" width="11.28515625" style="46" customWidth="1"/>
    <col min="8712" max="8958" width="9.140625" style="46" customWidth="1"/>
    <col min="8959" max="8959" width="38.5703125" style="46" customWidth="1"/>
    <col min="8960" max="8962" width="11.28515625" style="46" customWidth="1"/>
    <col min="8963" max="8963" width="11.85546875" style="46" customWidth="1"/>
    <col min="8964" max="8967" width="11.28515625" style="46" customWidth="1"/>
    <col min="8968" max="9214" width="9.140625" style="46" customWidth="1"/>
    <col min="9215" max="9215" width="38.5703125" style="46" customWidth="1"/>
    <col min="9216" max="9218" width="11.28515625" style="46" customWidth="1"/>
    <col min="9219" max="9219" width="11.85546875" style="46" customWidth="1"/>
    <col min="9220" max="9223" width="11.28515625" style="46" customWidth="1"/>
    <col min="9224" max="9470" width="9.140625" style="46" customWidth="1"/>
    <col min="9471" max="9471" width="38.5703125" style="46" customWidth="1"/>
    <col min="9472" max="9474" width="11.28515625" style="46" customWidth="1"/>
    <col min="9475" max="9475" width="11.85546875" style="46" customWidth="1"/>
    <col min="9476" max="9479" width="11.28515625" style="46" customWidth="1"/>
    <col min="9480" max="9726" width="9.140625" style="46" customWidth="1"/>
    <col min="9727" max="9727" width="38.5703125" style="46" customWidth="1"/>
    <col min="9728" max="9730" width="11.28515625" style="46" customWidth="1"/>
    <col min="9731" max="9731" width="11.85546875" style="46" customWidth="1"/>
    <col min="9732" max="9735" width="11.28515625" style="46" customWidth="1"/>
    <col min="9736" max="9982" width="9.140625" style="46" customWidth="1"/>
    <col min="9983" max="9983" width="38.5703125" style="46" customWidth="1"/>
    <col min="9984" max="9986" width="11.28515625" style="46" customWidth="1"/>
    <col min="9987" max="9987" width="11.85546875" style="46" customWidth="1"/>
    <col min="9988" max="9991" width="11.28515625" style="46" customWidth="1"/>
    <col min="9992" max="10238" width="9.140625" style="46" customWidth="1"/>
    <col min="10239" max="10239" width="38.5703125" style="46" customWidth="1"/>
    <col min="10240" max="10242" width="11.28515625" style="46" customWidth="1"/>
    <col min="10243" max="10243" width="11.85546875" style="46" customWidth="1"/>
    <col min="10244" max="10247" width="11.28515625" style="46" customWidth="1"/>
    <col min="10248" max="10494" width="9.140625" style="46" customWidth="1"/>
    <col min="10495" max="10495" width="38.5703125" style="46" customWidth="1"/>
    <col min="10496" max="10498" width="11.28515625" style="46" customWidth="1"/>
    <col min="10499" max="10499" width="11.85546875" style="46" customWidth="1"/>
    <col min="10500" max="10503" width="11.28515625" style="46" customWidth="1"/>
    <col min="10504" max="10750" width="9.140625" style="46" customWidth="1"/>
    <col min="10751" max="10751" width="38.5703125" style="46" customWidth="1"/>
    <col min="10752" max="10754" width="11.28515625" style="46" customWidth="1"/>
    <col min="10755" max="10755" width="11.85546875" style="46" customWidth="1"/>
    <col min="10756" max="10759" width="11.28515625" style="46" customWidth="1"/>
    <col min="10760" max="11006" width="9.140625" style="46" customWidth="1"/>
    <col min="11007" max="11007" width="38.5703125" style="46" customWidth="1"/>
    <col min="11008" max="11010" width="11.28515625" style="46" customWidth="1"/>
    <col min="11011" max="11011" width="11.85546875" style="46" customWidth="1"/>
    <col min="11012" max="11015" width="11.28515625" style="46" customWidth="1"/>
    <col min="11016" max="11262" width="9.140625" style="46" customWidth="1"/>
    <col min="11263" max="11263" width="38.5703125" style="46" customWidth="1"/>
    <col min="11264" max="11266" width="11.28515625" style="46" customWidth="1"/>
    <col min="11267" max="11267" width="11.85546875" style="46" customWidth="1"/>
    <col min="11268" max="11271" width="11.28515625" style="46" customWidth="1"/>
    <col min="11272" max="11518" width="9.140625" style="46" customWidth="1"/>
    <col min="11519" max="11519" width="38.5703125" style="46" customWidth="1"/>
    <col min="11520" max="11522" width="11.28515625" style="46" customWidth="1"/>
    <col min="11523" max="11523" width="11.85546875" style="46" customWidth="1"/>
    <col min="11524" max="11527" width="11.28515625" style="46" customWidth="1"/>
    <col min="11528" max="11774" width="9.140625" style="46" customWidth="1"/>
    <col min="11775" max="11775" width="38.5703125" style="46" customWidth="1"/>
    <col min="11776" max="11778" width="11.28515625" style="46" customWidth="1"/>
    <col min="11779" max="11779" width="11.85546875" style="46" customWidth="1"/>
    <col min="11780" max="11783" width="11.28515625" style="46" customWidth="1"/>
    <col min="11784" max="12030" width="9.140625" style="46" customWidth="1"/>
    <col min="12031" max="12031" width="38.5703125" style="46" customWidth="1"/>
    <col min="12032" max="12034" width="11.28515625" style="46" customWidth="1"/>
    <col min="12035" max="12035" width="11.85546875" style="46" customWidth="1"/>
    <col min="12036" max="12039" width="11.28515625" style="46" customWidth="1"/>
    <col min="12040" max="12286" width="9.140625" style="46" customWidth="1"/>
    <col min="12287" max="12287" width="38.5703125" style="46" customWidth="1"/>
    <col min="12288" max="12290" width="11.28515625" style="46" customWidth="1"/>
    <col min="12291" max="12291" width="11.85546875" style="46" customWidth="1"/>
    <col min="12292" max="12295" width="11.28515625" style="46" customWidth="1"/>
    <col min="12296" max="12542" width="9.140625" style="46" customWidth="1"/>
    <col min="12543" max="12543" width="38.5703125" style="46" customWidth="1"/>
    <col min="12544" max="12546" width="11.28515625" style="46" customWidth="1"/>
    <col min="12547" max="12547" width="11.85546875" style="46" customWidth="1"/>
    <col min="12548" max="12551" width="11.28515625" style="46" customWidth="1"/>
    <col min="12552" max="12798" width="9.140625" style="46" customWidth="1"/>
    <col min="12799" max="12799" width="38.5703125" style="46" customWidth="1"/>
    <col min="12800" max="12802" width="11.28515625" style="46" customWidth="1"/>
    <col min="12803" max="12803" width="11.85546875" style="46" customWidth="1"/>
    <col min="12804" max="12807" width="11.28515625" style="46" customWidth="1"/>
    <col min="12808" max="13054" width="9.140625" style="46" customWidth="1"/>
    <col min="13055" max="13055" width="38.5703125" style="46" customWidth="1"/>
    <col min="13056" max="13058" width="11.28515625" style="46" customWidth="1"/>
    <col min="13059" max="13059" width="11.85546875" style="46" customWidth="1"/>
    <col min="13060" max="13063" width="11.28515625" style="46" customWidth="1"/>
    <col min="13064" max="13310" width="9.140625" style="46" customWidth="1"/>
    <col min="13311" max="13311" width="38.5703125" style="46" customWidth="1"/>
    <col min="13312" max="13314" width="11.28515625" style="46" customWidth="1"/>
    <col min="13315" max="13315" width="11.85546875" style="46" customWidth="1"/>
    <col min="13316" max="13319" width="11.28515625" style="46" customWidth="1"/>
    <col min="13320" max="13566" width="9.140625" style="46" customWidth="1"/>
    <col min="13567" max="13567" width="38.5703125" style="46" customWidth="1"/>
    <col min="13568" max="13570" width="11.28515625" style="46" customWidth="1"/>
    <col min="13571" max="13571" width="11.85546875" style="46" customWidth="1"/>
    <col min="13572" max="13575" width="11.28515625" style="46" customWidth="1"/>
    <col min="13576" max="13822" width="9.140625" style="46" customWidth="1"/>
    <col min="13823" max="13823" width="38.5703125" style="46" customWidth="1"/>
    <col min="13824" max="13826" width="11.28515625" style="46" customWidth="1"/>
    <col min="13827" max="13827" width="11.85546875" style="46" customWidth="1"/>
    <col min="13828" max="13831" width="11.28515625" style="46" customWidth="1"/>
    <col min="13832" max="14078" width="9.140625" style="46" customWidth="1"/>
    <col min="14079" max="14079" width="38.5703125" style="46" customWidth="1"/>
    <col min="14080" max="14082" width="11.28515625" style="46" customWidth="1"/>
    <col min="14083" max="14083" width="11.85546875" style="46" customWidth="1"/>
    <col min="14084" max="14087" width="11.28515625" style="46" customWidth="1"/>
    <col min="14088" max="14334" width="9.140625" style="46" customWidth="1"/>
    <col min="14335" max="14335" width="38.5703125" style="46" customWidth="1"/>
    <col min="14336" max="14338" width="11.28515625" style="46" customWidth="1"/>
    <col min="14339" max="14339" width="11.85546875" style="46" customWidth="1"/>
    <col min="14340" max="14343" width="11.28515625" style="46" customWidth="1"/>
    <col min="14344" max="14590" width="9.140625" style="46" customWidth="1"/>
    <col min="14591" max="14591" width="38.5703125" style="46" customWidth="1"/>
    <col min="14592" max="14594" width="11.28515625" style="46" customWidth="1"/>
    <col min="14595" max="14595" width="11.85546875" style="46" customWidth="1"/>
    <col min="14596" max="14599" width="11.28515625" style="46" customWidth="1"/>
    <col min="14600" max="14846" width="9.140625" style="46" customWidth="1"/>
    <col min="14847" max="14847" width="38.5703125" style="46" customWidth="1"/>
    <col min="14848" max="14850" width="11.28515625" style="46" customWidth="1"/>
    <col min="14851" max="14851" width="11.85546875" style="46" customWidth="1"/>
    <col min="14852" max="14855" width="11.28515625" style="46" customWidth="1"/>
    <col min="14856" max="15102" width="9.140625" style="46" customWidth="1"/>
    <col min="15103" max="15103" width="38.5703125" style="46" customWidth="1"/>
    <col min="15104" max="15106" width="11.28515625" style="46" customWidth="1"/>
    <col min="15107" max="15107" width="11.85546875" style="46" customWidth="1"/>
    <col min="15108" max="15111" width="11.28515625" style="46" customWidth="1"/>
    <col min="15112" max="15358" width="9.140625" style="46" customWidth="1"/>
    <col min="15359" max="15359" width="38.5703125" style="46" customWidth="1"/>
    <col min="15360" max="15362" width="11.28515625" style="46" customWidth="1"/>
    <col min="15363" max="15363" width="11.85546875" style="46" customWidth="1"/>
    <col min="15364" max="15367" width="11.28515625" style="46" customWidth="1"/>
    <col min="15368" max="15614" width="9.140625" style="46" customWidth="1"/>
    <col min="15615" max="15615" width="38.5703125" style="46" customWidth="1"/>
    <col min="15616" max="15618" width="11.28515625" style="46" customWidth="1"/>
    <col min="15619" max="15619" width="11.85546875" style="46" customWidth="1"/>
    <col min="15620" max="15623" width="11.28515625" style="46" customWidth="1"/>
    <col min="15624" max="15870" width="9.140625" style="46" customWidth="1"/>
    <col min="15871" max="15871" width="38.5703125" style="46" customWidth="1"/>
    <col min="15872" max="15874" width="11.28515625" style="46" customWidth="1"/>
    <col min="15875" max="15875" width="11.85546875" style="46" customWidth="1"/>
    <col min="15876" max="15879" width="11.28515625" style="46" customWidth="1"/>
    <col min="15880" max="16126" width="9.140625" style="46" customWidth="1"/>
    <col min="16127" max="16127" width="38.5703125" style="46" customWidth="1"/>
    <col min="16128" max="16130" width="11.28515625" style="46" customWidth="1"/>
    <col min="16131" max="16131" width="11.85546875" style="46" customWidth="1"/>
    <col min="16132" max="16135" width="11.28515625" style="46" customWidth="1"/>
    <col min="16136" max="16382" width="9.140625" style="46" customWidth="1"/>
    <col min="16383" max="16384" width="9.140625" style="46"/>
  </cols>
  <sheetData>
    <row r="1" spans="1:9" s="44" customFormat="1" ht="15.75" hidden="1" customHeight="1" x14ac:dyDescent="0.2">
      <c r="A1" s="43" t="s">
        <v>99</v>
      </c>
    </row>
    <row r="2" spans="1:9" s="44" customFormat="1" ht="11.25" hidden="1" customHeight="1" x14ac:dyDescent="0.2">
      <c r="A2" s="45" t="s">
        <v>100</v>
      </c>
    </row>
    <row r="3" spans="1:9" s="44" customFormat="1" ht="11.25" hidden="1" customHeight="1" x14ac:dyDescent="0.2">
      <c r="A3" s="45" t="s">
        <v>101</v>
      </c>
    </row>
    <row r="4" spans="1:9" s="44" customFormat="1" ht="11.25" hidden="1" customHeight="1" x14ac:dyDescent="0.2">
      <c r="A4" s="45" t="s">
        <v>102</v>
      </c>
    </row>
    <row r="5" spans="1:9" s="44" customFormat="1" ht="49.5" customHeight="1" x14ac:dyDescent="0.2">
      <c r="A5" s="45"/>
      <c r="F5" s="67" t="s">
        <v>139</v>
      </c>
      <c r="G5" s="67"/>
      <c r="H5" s="67"/>
      <c r="I5" s="67"/>
    </row>
    <row r="6" spans="1:9" s="44" customFormat="1" ht="36.75" customHeight="1" x14ac:dyDescent="0.2">
      <c r="A6" s="68" t="s">
        <v>103</v>
      </c>
      <c r="B6" s="68"/>
      <c r="C6" s="68"/>
      <c r="D6" s="68"/>
      <c r="E6" s="68"/>
      <c r="F6" s="68"/>
      <c r="G6" s="68"/>
      <c r="H6" s="68"/>
      <c r="I6" s="68"/>
    </row>
    <row r="7" spans="1:9" x14ac:dyDescent="0.2">
      <c r="A7" s="46">
        <v>5.5E-2</v>
      </c>
      <c r="B7" s="46"/>
      <c r="C7" s="46"/>
      <c r="D7" s="46"/>
      <c r="E7" s="46"/>
      <c r="F7" s="46"/>
      <c r="G7" s="46"/>
      <c r="H7" s="46"/>
      <c r="I7" s="46"/>
    </row>
    <row r="8" spans="1:9" ht="42.75" customHeight="1" x14ac:dyDescent="0.2">
      <c r="A8" s="56" t="s">
        <v>34</v>
      </c>
      <c r="B8" s="56" t="s">
        <v>104</v>
      </c>
      <c r="C8" s="56" t="s">
        <v>105</v>
      </c>
      <c r="D8" s="56" t="s">
        <v>106</v>
      </c>
      <c r="E8" s="56" t="s">
        <v>37</v>
      </c>
      <c r="F8" s="56" t="s">
        <v>107</v>
      </c>
      <c r="G8" s="56" t="s">
        <v>105</v>
      </c>
      <c r="H8" s="56" t="s">
        <v>106</v>
      </c>
      <c r="I8" s="56" t="s">
        <v>37</v>
      </c>
    </row>
    <row r="9" spans="1:9" ht="11.25" customHeight="1" x14ac:dyDescent="0.2">
      <c r="A9" s="57" t="s">
        <v>108</v>
      </c>
      <c r="B9" s="55">
        <f>SUM(B10:B14)</f>
        <v>0</v>
      </c>
      <c r="C9" s="55">
        <f t="shared" ref="C9:E9" si="0">SUM(C10:C14)</f>
        <v>8690120</v>
      </c>
      <c r="D9" s="55">
        <f t="shared" si="0"/>
        <v>0</v>
      </c>
      <c r="E9" s="55">
        <f t="shared" si="0"/>
        <v>8690120</v>
      </c>
      <c r="F9" s="55">
        <f>SUM(F10:F14)</f>
        <v>0</v>
      </c>
      <c r="G9" s="55">
        <f t="shared" ref="G9:I9" si="1">SUM(G10:G14)</f>
        <v>477956</v>
      </c>
      <c r="H9" s="55">
        <f t="shared" si="1"/>
        <v>0</v>
      </c>
      <c r="I9" s="55">
        <f t="shared" si="1"/>
        <v>477956</v>
      </c>
    </row>
    <row r="10" spans="1:9" ht="11.25" customHeight="1" outlineLevel="1" x14ac:dyDescent="0.2">
      <c r="A10" s="47" t="s">
        <v>13</v>
      </c>
      <c r="B10" s="48"/>
      <c r="C10" s="48">
        <v>3803480.08</v>
      </c>
      <c r="D10" s="48"/>
      <c r="E10" s="49">
        <f t="shared" ref="E10:E14" si="2">SUM(B10:D10)</f>
        <v>3803480</v>
      </c>
      <c r="F10" s="48">
        <f>B10*$A$7</f>
        <v>0</v>
      </c>
      <c r="G10" s="48">
        <f t="shared" ref="G10:H14" si="3">C10*$A$7</f>
        <v>209191</v>
      </c>
      <c r="H10" s="48">
        <f t="shared" si="3"/>
        <v>0</v>
      </c>
      <c r="I10" s="49">
        <f>SUM(F10:H10)</f>
        <v>209191</v>
      </c>
    </row>
    <row r="11" spans="1:9" ht="11.25" customHeight="1" outlineLevel="1" x14ac:dyDescent="0.2">
      <c r="A11" s="47" t="s">
        <v>14</v>
      </c>
      <c r="B11" s="48"/>
      <c r="C11" s="48">
        <v>1112304.57</v>
      </c>
      <c r="D11" s="48"/>
      <c r="E11" s="49">
        <f t="shared" si="2"/>
        <v>1112305</v>
      </c>
      <c r="F11" s="48">
        <f t="shared" ref="F11:F14" si="4">B11*$A$7</f>
        <v>0</v>
      </c>
      <c r="G11" s="48">
        <f t="shared" si="3"/>
        <v>61177</v>
      </c>
      <c r="H11" s="48">
        <f t="shared" si="3"/>
        <v>0</v>
      </c>
      <c r="I11" s="49">
        <f t="shared" ref="I11:I14" si="5">SUM(F11:H11)</f>
        <v>61177</v>
      </c>
    </row>
    <row r="12" spans="1:9" ht="11.25" customHeight="1" outlineLevel="1" x14ac:dyDescent="0.2">
      <c r="A12" s="47" t="s">
        <v>15</v>
      </c>
      <c r="B12" s="48"/>
      <c r="C12" s="48">
        <v>1072599.46</v>
      </c>
      <c r="D12" s="48"/>
      <c r="E12" s="49">
        <f t="shared" si="2"/>
        <v>1072599</v>
      </c>
      <c r="F12" s="48">
        <f t="shared" si="4"/>
        <v>0</v>
      </c>
      <c r="G12" s="48">
        <f t="shared" si="3"/>
        <v>58993</v>
      </c>
      <c r="H12" s="48">
        <f t="shared" si="3"/>
        <v>0</v>
      </c>
      <c r="I12" s="49">
        <f t="shared" si="5"/>
        <v>58993</v>
      </c>
    </row>
    <row r="13" spans="1:9" ht="11.25" customHeight="1" outlineLevel="1" x14ac:dyDescent="0.2">
      <c r="A13" s="47" t="s">
        <v>1</v>
      </c>
      <c r="B13" s="48"/>
      <c r="C13" s="48">
        <v>222785.21</v>
      </c>
      <c r="D13" s="48"/>
      <c r="E13" s="49">
        <f t="shared" si="2"/>
        <v>222785</v>
      </c>
      <c r="F13" s="48">
        <f t="shared" si="4"/>
        <v>0</v>
      </c>
      <c r="G13" s="48">
        <f t="shared" si="3"/>
        <v>12253</v>
      </c>
      <c r="H13" s="48">
        <f t="shared" si="3"/>
        <v>0</v>
      </c>
      <c r="I13" s="49">
        <f t="shared" si="5"/>
        <v>12253</v>
      </c>
    </row>
    <row r="14" spans="1:9" ht="11.25" customHeight="1" outlineLevel="1" x14ac:dyDescent="0.2">
      <c r="A14" s="47" t="s">
        <v>0</v>
      </c>
      <c r="B14" s="48"/>
      <c r="C14" s="48">
        <v>2478950.67</v>
      </c>
      <c r="D14" s="48"/>
      <c r="E14" s="49">
        <f t="shared" si="2"/>
        <v>2478951</v>
      </c>
      <c r="F14" s="48">
        <f t="shared" si="4"/>
        <v>0</v>
      </c>
      <c r="G14" s="48">
        <f t="shared" si="3"/>
        <v>136342</v>
      </c>
      <c r="H14" s="48">
        <f t="shared" si="3"/>
        <v>0</v>
      </c>
      <c r="I14" s="49">
        <f t="shared" si="5"/>
        <v>136342</v>
      </c>
    </row>
    <row r="15" spans="1:9" ht="11.25" customHeight="1" x14ac:dyDescent="0.2">
      <c r="A15" s="57" t="s">
        <v>38</v>
      </c>
      <c r="B15" s="55">
        <f>SUM(B16:B20)</f>
        <v>0</v>
      </c>
      <c r="C15" s="55">
        <f t="shared" ref="C15:I15" si="6">SUM(C16:C20)</f>
        <v>54137222</v>
      </c>
      <c r="D15" s="55">
        <f t="shared" si="6"/>
        <v>2140439</v>
      </c>
      <c r="E15" s="55">
        <f t="shared" si="6"/>
        <v>56277661</v>
      </c>
      <c r="F15" s="55">
        <f t="shared" si="6"/>
        <v>0</v>
      </c>
      <c r="G15" s="55">
        <f t="shared" si="6"/>
        <v>2977547</v>
      </c>
      <c r="H15" s="55">
        <f t="shared" si="6"/>
        <v>117725</v>
      </c>
      <c r="I15" s="55">
        <f t="shared" si="6"/>
        <v>3095272</v>
      </c>
    </row>
    <row r="16" spans="1:9" ht="11.25" customHeight="1" outlineLevel="1" x14ac:dyDescent="0.2">
      <c r="A16" s="47" t="s">
        <v>13</v>
      </c>
      <c r="B16" s="48"/>
      <c r="C16" s="48">
        <v>23109627</v>
      </c>
      <c r="D16" s="48">
        <v>1095591.22</v>
      </c>
      <c r="E16" s="49">
        <f t="shared" ref="E16:E20" si="7">SUM(B16:D16)</f>
        <v>24205218</v>
      </c>
      <c r="F16" s="48">
        <f t="shared" ref="F16:H20" si="8">B16*$A$7</f>
        <v>0</v>
      </c>
      <c r="G16" s="48">
        <f t="shared" si="8"/>
        <v>1271029</v>
      </c>
      <c r="H16" s="48">
        <f t="shared" si="8"/>
        <v>60258</v>
      </c>
      <c r="I16" s="49">
        <f t="shared" ref="I16:I20" si="9">SUM(F16:H16)</f>
        <v>1331287</v>
      </c>
    </row>
    <row r="17" spans="1:9" ht="11.25" customHeight="1" outlineLevel="1" x14ac:dyDescent="0.2">
      <c r="A17" s="47" t="s">
        <v>14</v>
      </c>
      <c r="B17" s="48"/>
      <c r="C17" s="48">
        <v>9217962</v>
      </c>
      <c r="D17" s="48">
        <v>261554.92</v>
      </c>
      <c r="E17" s="49">
        <f t="shared" si="7"/>
        <v>9479517</v>
      </c>
      <c r="F17" s="48">
        <f t="shared" si="8"/>
        <v>0</v>
      </c>
      <c r="G17" s="48">
        <f t="shared" si="8"/>
        <v>506988</v>
      </c>
      <c r="H17" s="48">
        <f t="shared" si="8"/>
        <v>14386</v>
      </c>
      <c r="I17" s="49">
        <f t="shared" si="9"/>
        <v>521374</v>
      </c>
    </row>
    <row r="18" spans="1:9" ht="11.25" customHeight="1" outlineLevel="1" x14ac:dyDescent="0.2">
      <c r="A18" s="47" t="s">
        <v>15</v>
      </c>
      <c r="B18" s="48"/>
      <c r="C18" s="48">
        <v>6460369</v>
      </c>
      <c r="D18" s="48">
        <v>401978.02</v>
      </c>
      <c r="E18" s="49">
        <f t="shared" si="7"/>
        <v>6862347</v>
      </c>
      <c r="F18" s="48">
        <f t="shared" si="8"/>
        <v>0</v>
      </c>
      <c r="G18" s="48">
        <f t="shared" si="8"/>
        <v>355320</v>
      </c>
      <c r="H18" s="48">
        <f t="shared" si="8"/>
        <v>22109</v>
      </c>
      <c r="I18" s="49">
        <f t="shared" si="9"/>
        <v>377429</v>
      </c>
    </row>
    <row r="19" spans="1:9" ht="11.25" customHeight="1" outlineLevel="1" x14ac:dyDescent="0.2">
      <c r="A19" s="47" t="s">
        <v>1</v>
      </c>
      <c r="B19" s="48"/>
      <c r="C19" s="48">
        <v>3897723.38</v>
      </c>
      <c r="D19" s="48">
        <v>25881.09</v>
      </c>
      <c r="E19" s="49">
        <f t="shared" si="7"/>
        <v>3923604</v>
      </c>
      <c r="F19" s="48">
        <f t="shared" si="8"/>
        <v>0</v>
      </c>
      <c r="G19" s="48">
        <f t="shared" si="8"/>
        <v>214375</v>
      </c>
      <c r="H19" s="48">
        <f t="shared" si="8"/>
        <v>1423</v>
      </c>
      <c r="I19" s="49">
        <f t="shared" si="9"/>
        <v>215798</v>
      </c>
    </row>
    <row r="20" spans="1:9" ht="11.25" customHeight="1" outlineLevel="1" x14ac:dyDescent="0.2">
      <c r="A20" s="47" t="s">
        <v>0</v>
      </c>
      <c r="B20" s="48"/>
      <c r="C20" s="48">
        <v>11451541</v>
      </c>
      <c r="D20" s="48">
        <v>355433.63</v>
      </c>
      <c r="E20" s="49">
        <f t="shared" si="7"/>
        <v>11806975</v>
      </c>
      <c r="F20" s="48">
        <f t="shared" si="8"/>
        <v>0</v>
      </c>
      <c r="G20" s="48">
        <f t="shared" si="8"/>
        <v>629835</v>
      </c>
      <c r="H20" s="48">
        <f t="shared" si="8"/>
        <v>19549</v>
      </c>
      <c r="I20" s="49">
        <f t="shared" si="9"/>
        <v>649384</v>
      </c>
    </row>
    <row r="21" spans="1:9" ht="11.25" customHeight="1" x14ac:dyDescent="0.2">
      <c r="A21" s="57" t="s">
        <v>109</v>
      </c>
      <c r="B21" s="55">
        <f>SUM(B22:B26)</f>
        <v>0</v>
      </c>
      <c r="C21" s="55">
        <f t="shared" ref="C21:I21" si="10">SUM(C22:C26)</f>
        <v>8903706</v>
      </c>
      <c r="D21" s="55">
        <f t="shared" si="10"/>
        <v>0</v>
      </c>
      <c r="E21" s="55">
        <f t="shared" si="10"/>
        <v>8903706</v>
      </c>
      <c r="F21" s="55">
        <f t="shared" si="10"/>
        <v>0</v>
      </c>
      <c r="G21" s="55">
        <f t="shared" si="10"/>
        <v>489704</v>
      </c>
      <c r="H21" s="55">
        <f t="shared" si="10"/>
        <v>0</v>
      </c>
      <c r="I21" s="55">
        <f t="shared" si="10"/>
        <v>489704</v>
      </c>
    </row>
    <row r="22" spans="1:9" ht="11.25" customHeight="1" outlineLevel="1" x14ac:dyDescent="0.2">
      <c r="A22" s="47" t="s">
        <v>13</v>
      </c>
      <c r="B22" s="48"/>
      <c r="C22" s="48">
        <v>2299061</v>
      </c>
      <c r="D22" s="48"/>
      <c r="E22" s="49">
        <f t="shared" ref="E22:E26" si="11">SUM(B22:D22)</f>
        <v>2299061</v>
      </c>
      <c r="F22" s="48">
        <f t="shared" ref="F22:H26" si="12">B22*$A$7</f>
        <v>0</v>
      </c>
      <c r="G22" s="48">
        <f t="shared" si="12"/>
        <v>126448</v>
      </c>
      <c r="H22" s="48">
        <f t="shared" si="12"/>
        <v>0</v>
      </c>
      <c r="I22" s="49">
        <f t="shared" ref="I22:I26" si="13">SUM(F22:H22)</f>
        <v>126448</v>
      </c>
    </row>
    <row r="23" spans="1:9" ht="11.25" customHeight="1" outlineLevel="1" x14ac:dyDescent="0.2">
      <c r="A23" s="47" t="s">
        <v>14</v>
      </c>
      <c r="B23" s="48"/>
      <c r="C23" s="48">
        <v>1302837.05</v>
      </c>
      <c r="D23" s="48"/>
      <c r="E23" s="49">
        <f t="shared" si="11"/>
        <v>1302837</v>
      </c>
      <c r="F23" s="48">
        <f t="shared" si="12"/>
        <v>0</v>
      </c>
      <c r="G23" s="48">
        <f t="shared" si="12"/>
        <v>71656</v>
      </c>
      <c r="H23" s="48">
        <f t="shared" si="12"/>
        <v>0</v>
      </c>
      <c r="I23" s="49">
        <f t="shared" si="13"/>
        <v>71656</v>
      </c>
    </row>
    <row r="24" spans="1:9" ht="11.25" customHeight="1" outlineLevel="1" x14ac:dyDescent="0.2">
      <c r="A24" s="47" t="s">
        <v>15</v>
      </c>
      <c r="B24" s="48"/>
      <c r="C24" s="48">
        <v>1525944.59</v>
      </c>
      <c r="D24" s="48"/>
      <c r="E24" s="49">
        <f t="shared" si="11"/>
        <v>1525945</v>
      </c>
      <c r="F24" s="48">
        <f t="shared" si="12"/>
        <v>0</v>
      </c>
      <c r="G24" s="48">
        <f t="shared" si="12"/>
        <v>83927</v>
      </c>
      <c r="H24" s="48">
        <f t="shared" si="12"/>
        <v>0</v>
      </c>
      <c r="I24" s="49">
        <f t="shared" si="13"/>
        <v>83927</v>
      </c>
    </row>
    <row r="25" spans="1:9" ht="11.25" customHeight="1" outlineLevel="1" x14ac:dyDescent="0.2">
      <c r="A25" s="47" t="s">
        <v>1</v>
      </c>
      <c r="B25" s="48"/>
      <c r="C25" s="48">
        <v>757889.56</v>
      </c>
      <c r="D25" s="48"/>
      <c r="E25" s="49">
        <f t="shared" si="11"/>
        <v>757890</v>
      </c>
      <c r="F25" s="48">
        <f t="shared" si="12"/>
        <v>0</v>
      </c>
      <c r="G25" s="48">
        <f t="shared" si="12"/>
        <v>41684</v>
      </c>
      <c r="H25" s="48">
        <f t="shared" si="12"/>
        <v>0</v>
      </c>
      <c r="I25" s="49">
        <f t="shared" si="13"/>
        <v>41684</v>
      </c>
    </row>
    <row r="26" spans="1:9" ht="11.25" customHeight="1" outlineLevel="1" x14ac:dyDescent="0.2">
      <c r="A26" s="47" t="s">
        <v>0</v>
      </c>
      <c r="B26" s="48"/>
      <c r="C26" s="48">
        <v>3017973.38</v>
      </c>
      <c r="D26" s="48"/>
      <c r="E26" s="49">
        <f t="shared" si="11"/>
        <v>3017973</v>
      </c>
      <c r="F26" s="48">
        <f t="shared" si="12"/>
        <v>0</v>
      </c>
      <c r="G26" s="48">
        <f t="shared" si="12"/>
        <v>165989</v>
      </c>
      <c r="H26" s="48">
        <f t="shared" si="12"/>
        <v>0</v>
      </c>
      <c r="I26" s="49">
        <f t="shared" si="13"/>
        <v>165989</v>
      </c>
    </row>
    <row r="27" spans="1:9" ht="11.25" customHeight="1" x14ac:dyDescent="0.2">
      <c r="A27" s="57" t="s">
        <v>110</v>
      </c>
      <c r="B27" s="55">
        <f>SUM(B28:B32)</f>
        <v>3502574</v>
      </c>
      <c r="C27" s="55">
        <f t="shared" ref="C27:I27" si="14">SUM(C28:C32)</f>
        <v>0</v>
      </c>
      <c r="D27" s="55">
        <f t="shared" si="14"/>
        <v>0</v>
      </c>
      <c r="E27" s="55">
        <f t="shared" si="14"/>
        <v>3502574</v>
      </c>
      <c r="F27" s="55">
        <f t="shared" si="14"/>
        <v>192642</v>
      </c>
      <c r="G27" s="55">
        <f t="shared" si="14"/>
        <v>0</v>
      </c>
      <c r="H27" s="55">
        <f t="shared" si="14"/>
        <v>0</v>
      </c>
      <c r="I27" s="55">
        <f t="shared" si="14"/>
        <v>192642</v>
      </c>
    </row>
    <row r="28" spans="1:9" ht="11.25" customHeight="1" outlineLevel="1" x14ac:dyDescent="0.2">
      <c r="A28" s="47" t="s">
        <v>13</v>
      </c>
      <c r="B28" s="48">
        <v>1871649.43</v>
      </c>
      <c r="C28" s="48"/>
      <c r="D28" s="48"/>
      <c r="E28" s="49">
        <f t="shared" ref="E28:E32" si="15">SUM(B28:D28)</f>
        <v>1871649</v>
      </c>
      <c r="F28" s="48">
        <f t="shared" ref="F28:H32" si="16">B28*$A$7</f>
        <v>102941</v>
      </c>
      <c r="G28" s="48">
        <f t="shared" si="16"/>
        <v>0</v>
      </c>
      <c r="H28" s="48">
        <f t="shared" si="16"/>
        <v>0</v>
      </c>
      <c r="I28" s="49">
        <f t="shared" ref="I28:I32" si="17">SUM(F28:H28)</f>
        <v>102941</v>
      </c>
    </row>
    <row r="29" spans="1:9" ht="11.25" customHeight="1" outlineLevel="1" x14ac:dyDescent="0.2">
      <c r="A29" s="47" t="s">
        <v>14</v>
      </c>
      <c r="B29" s="48">
        <v>453386.7</v>
      </c>
      <c r="C29" s="48"/>
      <c r="D29" s="48"/>
      <c r="E29" s="49">
        <f t="shared" si="15"/>
        <v>453387</v>
      </c>
      <c r="F29" s="48">
        <f t="shared" si="16"/>
        <v>24936</v>
      </c>
      <c r="G29" s="48">
        <f t="shared" si="16"/>
        <v>0</v>
      </c>
      <c r="H29" s="48">
        <f t="shared" si="16"/>
        <v>0</v>
      </c>
      <c r="I29" s="49">
        <f t="shared" si="17"/>
        <v>24936</v>
      </c>
    </row>
    <row r="30" spans="1:9" ht="11.25" customHeight="1" outlineLevel="1" x14ac:dyDescent="0.2">
      <c r="A30" s="47" t="s">
        <v>15</v>
      </c>
      <c r="B30" s="48">
        <v>186468.54</v>
      </c>
      <c r="C30" s="48"/>
      <c r="D30" s="48"/>
      <c r="E30" s="49">
        <f t="shared" si="15"/>
        <v>186469</v>
      </c>
      <c r="F30" s="48">
        <f t="shared" si="16"/>
        <v>10256</v>
      </c>
      <c r="G30" s="48">
        <f t="shared" si="16"/>
        <v>0</v>
      </c>
      <c r="H30" s="48">
        <f t="shared" si="16"/>
        <v>0</v>
      </c>
      <c r="I30" s="49">
        <f t="shared" si="17"/>
        <v>10256</v>
      </c>
    </row>
    <row r="31" spans="1:9" ht="11.25" customHeight="1" outlineLevel="1" x14ac:dyDescent="0.2">
      <c r="A31" s="47" t="s">
        <v>1</v>
      </c>
      <c r="B31" s="48">
        <v>256524.18</v>
      </c>
      <c r="C31" s="48"/>
      <c r="D31" s="48"/>
      <c r="E31" s="49">
        <f t="shared" si="15"/>
        <v>256524</v>
      </c>
      <c r="F31" s="48">
        <f t="shared" si="16"/>
        <v>14109</v>
      </c>
      <c r="G31" s="48">
        <f t="shared" si="16"/>
        <v>0</v>
      </c>
      <c r="H31" s="48">
        <f t="shared" si="16"/>
        <v>0</v>
      </c>
      <c r="I31" s="49">
        <f t="shared" si="17"/>
        <v>14109</v>
      </c>
    </row>
    <row r="32" spans="1:9" ht="11.25" customHeight="1" outlineLevel="1" x14ac:dyDescent="0.2">
      <c r="A32" s="47" t="s">
        <v>0</v>
      </c>
      <c r="B32" s="48">
        <v>734544.69</v>
      </c>
      <c r="C32" s="48"/>
      <c r="D32" s="48"/>
      <c r="E32" s="49">
        <f t="shared" si="15"/>
        <v>734545</v>
      </c>
      <c r="F32" s="48">
        <f t="shared" si="16"/>
        <v>40400</v>
      </c>
      <c r="G32" s="48">
        <f t="shared" si="16"/>
        <v>0</v>
      </c>
      <c r="H32" s="48">
        <f t="shared" si="16"/>
        <v>0</v>
      </c>
      <c r="I32" s="49">
        <f t="shared" si="17"/>
        <v>40400</v>
      </c>
    </row>
    <row r="33" spans="1:9" ht="11.25" customHeight="1" x14ac:dyDescent="0.2">
      <c r="A33" s="57" t="s">
        <v>111</v>
      </c>
      <c r="B33" s="55">
        <f>SUM(B34:B38)</f>
        <v>0</v>
      </c>
      <c r="C33" s="55">
        <f t="shared" ref="C33:I33" si="18">SUM(C34:C38)</f>
        <v>126796305</v>
      </c>
      <c r="D33" s="55">
        <f t="shared" si="18"/>
        <v>0</v>
      </c>
      <c r="E33" s="55">
        <f t="shared" si="18"/>
        <v>126796305</v>
      </c>
      <c r="F33" s="55">
        <f t="shared" si="18"/>
        <v>0</v>
      </c>
      <c r="G33" s="55">
        <f t="shared" si="18"/>
        <v>6973797</v>
      </c>
      <c r="H33" s="55">
        <f t="shared" si="18"/>
        <v>0</v>
      </c>
      <c r="I33" s="55">
        <f t="shared" si="18"/>
        <v>6973797</v>
      </c>
    </row>
    <row r="34" spans="1:9" ht="11.25" customHeight="1" outlineLevel="1" x14ac:dyDescent="0.2">
      <c r="A34" s="47" t="s">
        <v>13</v>
      </c>
      <c r="B34" s="48"/>
      <c r="C34" s="48">
        <v>59232198</v>
      </c>
      <c r="D34" s="48"/>
      <c r="E34" s="49">
        <f t="shared" ref="E34:E38" si="19">SUM(B34:D34)</f>
        <v>59232198</v>
      </c>
      <c r="F34" s="48">
        <f t="shared" ref="F34:H38" si="20">B34*$A$7</f>
        <v>0</v>
      </c>
      <c r="G34" s="48">
        <f t="shared" si="20"/>
        <v>3257771</v>
      </c>
      <c r="H34" s="48">
        <f t="shared" si="20"/>
        <v>0</v>
      </c>
      <c r="I34" s="49">
        <f t="shared" ref="I34:I38" si="21">SUM(F34:H34)</f>
        <v>3257771</v>
      </c>
    </row>
    <row r="35" spans="1:9" ht="11.25" customHeight="1" outlineLevel="1" x14ac:dyDescent="0.2">
      <c r="A35" s="47" t="s">
        <v>14</v>
      </c>
      <c r="B35" s="48"/>
      <c r="C35" s="48">
        <v>20081996</v>
      </c>
      <c r="D35" s="48"/>
      <c r="E35" s="49">
        <f t="shared" si="19"/>
        <v>20081996</v>
      </c>
      <c r="F35" s="48">
        <f t="shared" si="20"/>
        <v>0</v>
      </c>
      <c r="G35" s="48">
        <f t="shared" si="20"/>
        <v>1104510</v>
      </c>
      <c r="H35" s="48">
        <f t="shared" si="20"/>
        <v>0</v>
      </c>
      <c r="I35" s="49">
        <f t="shared" si="21"/>
        <v>1104510</v>
      </c>
    </row>
    <row r="36" spans="1:9" ht="11.25" customHeight="1" outlineLevel="1" x14ac:dyDescent="0.2">
      <c r="A36" s="47" t="s">
        <v>15</v>
      </c>
      <c r="B36" s="48"/>
      <c r="C36" s="48">
        <v>13253256</v>
      </c>
      <c r="D36" s="48"/>
      <c r="E36" s="49">
        <f t="shared" si="19"/>
        <v>13253256</v>
      </c>
      <c r="F36" s="48">
        <f t="shared" si="20"/>
        <v>0</v>
      </c>
      <c r="G36" s="48">
        <f t="shared" si="20"/>
        <v>728929</v>
      </c>
      <c r="H36" s="48">
        <f t="shared" si="20"/>
        <v>0</v>
      </c>
      <c r="I36" s="49">
        <f t="shared" si="21"/>
        <v>728929</v>
      </c>
    </row>
    <row r="37" spans="1:9" ht="11.25" customHeight="1" outlineLevel="1" x14ac:dyDescent="0.2">
      <c r="A37" s="47" t="s">
        <v>1</v>
      </c>
      <c r="B37" s="48"/>
      <c r="C37" s="48">
        <v>7759877</v>
      </c>
      <c r="D37" s="48"/>
      <c r="E37" s="49">
        <f t="shared" si="19"/>
        <v>7759877</v>
      </c>
      <c r="F37" s="48">
        <f t="shared" si="20"/>
        <v>0</v>
      </c>
      <c r="G37" s="48">
        <f t="shared" si="20"/>
        <v>426793</v>
      </c>
      <c r="H37" s="48">
        <f t="shared" si="20"/>
        <v>0</v>
      </c>
      <c r="I37" s="49">
        <f t="shared" si="21"/>
        <v>426793</v>
      </c>
    </row>
    <row r="38" spans="1:9" ht="11.25" customHeight="1" outlineLevel="1" x14ac:dyDescent="0.2">
      <c r="A38" s="47" t="s">
        <v>0</v>
      </c>
      <c r="B38" s="48"/>
      <c r="C38" s="48">
        <v>26468978</v>
      </c>
      <c r="D38" s="48"/>
      <c r="E38" s="49">
        <f t="shared" si="19"/>
        <v>26468978</v>
      </c>
      <c r="F38" s="48">
        <f t="shared" si="20"/>
        <v>0</v>
      </c>
      <c r="G38" s="48">
        <f t="shared" si="20"/>
        <v>1455794</v>
      </c>
      <c r="H38" s="48">
        <f t="shared" si="20"/>
        <v>0</v>
      </c>
      <c r="I38" s="49">
        <f t="shared" si="21"/>
        <v>1455794</v>
      </c>
    </row>
    <row r="39" spans="1:9" ht="11.25" customHeight="1" x14ac:dyDescent="0.2">
      <c r="A39" s="57" t="s">
        <v>112</v>
      </c>
      <c r="B39" s="55">
        <f>SUM(B40:B44)</f>
        <v>0</v>
      </c>
      <c r="C39" s="55">
        <f t="shared" ref="C39:I39" si="22">SUM(C40:C44)</f>
        <v>87502597</v>
      </c>
      <c r="D39" s="55">
        <f t="shared" si="22"/>
        <v>0</v>
      </c>
      <c r="E39" s="55">
        <f t="shared" si="22"/>
        <v>87502597</v>
      </c>
      <c r="F39" s="55">
        <f t="shared" si="22"/>
        <v>0</v>
      </c>
      <c r="G39" s="55">
        <f t="shared" si="22"/>
        <v>4812642</v>
      </c>
      <c r="H39" s="55">
        <f t="shared" si="22"/>
        <v>0</v>
      </c>
      <c r="I39" s="55">
        <f t="shared" si="22"/>
        <v>4812642</v>
      </c>
    </row>
    <row r="40" spans="1:9" ht="11.25" customHeight="1" outlineLevel="1" x14ac:dyDescent="0.2">
      <c r="A40" s="47" t="s">
        <v>13</v>
      </c>
      <c r="B40" s="48"/>
      <c r="C40" s="48">
        <v>17666013</v>
      </c>
      <c r="D40" s="48"/>
      <c r="E40" s="49">
        <f t="shared" ref="E40:E44" si="23">SUM(B40:D40)</f>
        <v>17666013</v>
      </c>
      <c r="F40" s="48">
        <f t="shared" ref="F40:H44" si="24">B40*$A$7</f>
        <v>0</v>
      </c>
      <c r="G40" s="48">
        <f t="shared" si="24"/>
        <v>971631</v>
      </c>
      <c r="H40" s="48">
        <f t="shared" si="24"/>
        <v>0</v>
      </c>
      <c r="I40" s="49">
        <f t="shared" ref="I40:I44" si="25">SUM(F40:H40)</f>
        <v>971631</v>
      </c>
    </row>
    <row r="41" spans="1:9" ht="11.25" customHeight="1" outlineLevel="1" x14ac:dyDescent="0.2">
      <c r="A41" s="47" t="s">
        <v>14</v>
      </c>
      <c r="B41" s="48"/>
      <c r="C41" s="48">
        <v>37912754</v>
      </c>
      <c r="D41" s="48"/>
      <c r="E41" s="49">
        <f t="shared" si="23"/>
        <v>37912754</v>
      </c>
      <c r="F41" s="48">
        <f t="shared" si="24"/>
        <v>0</v>
      </c>
      <c r="G41" s="48">
        <f t="shared" si="24"/>
        <v>2085201</v>
      </c>
      <c r="H41" s="48">
        <f t="shared" si="24"/>
        <v>0</v>
      </c>
      <c r="I41" s="49">
        <f t="shared" si="25"/>
        <v>2085201</v>
      </c>
    </row>
    <row r="42" spans="1:9" ht="11.25" customHeight="1" outlineLevel="1" x14ac:dyDescent="0.2">
      <c r="A42" s="47" t="s">
        <v>15</v>
      </c>
      <c r="B42" s="48"/>
      <c r="C42" s="48">
        <v>7142369</v>
      </c>
      <c r="D42" s="48"/>
      <c r="E42" s="49">
        <f t="shared" si="23"/>
        <v>7142369</v>
      </c>
      <c r="F42" s="48">
        <f t="shared" si="24"/>
        <v>0</v>
      </c>
      <c r="G42" s="48">
        <f t="shared" si="24"/>
        <v>392830</v>
      </c>
      <c r="H42" s="48">
        <f t="shared" si="24"/>
        <v>0</v>
      </c>
      <c r="I42" s="49">
        <f t="shared" si="25"/>
        <v>392830</v>
      </c>
    </row>
    <row r="43" spans="1:9" ht="11.25" customHeight="1" outlineLevel="1" x14ac:dyDescent="0.2">
      <c r="A43" s="47" t="s">
        <v>1</v>
      </c>
      <c r="B43" s="48"/>
      <c r="C43" s="48">
        <v>871350.65</v>
      </c>
      <c r="D43" s="48"/>
      <c r="E43" s="49">
        <f t="shared" si="23"/>
        <v>871351</v>
      </c>
      <c r="F43" s="48">
        <f t="shared" si="24"/>
        <v>0</v>
      </c>
      <c r="G43" s="48">
        <f t="shared" si="24"/>
        <v>47924</v>
      </c>
      <c r="H43" s="48">
        <f t="shared" si="24"/>
        <v>0</v>
      </c>
      <c r="I43" s="49">
        <f t="shared" si="25"/>
        <v>47924</v>
      </c>
    </row>
    <row r="44" spans="1:9" ht="11.25" customHeight="1" outlineLevel="1" x14ac:dyDescent="0.2">
      <c r="A44" s="47" t="s">
        <v>0</v>
      </c>
      <c r="B44" s="48"/>
      <c r="C44" s="48">
        <v>23910110</v>
      </c>
      <c r="D44" s="48"/>
      <c r="E44" s="49">
        <f t="shared" si="23"/>
        <v>23910110</v>
      </c>
      <c r="F44" s="48">
        <f t="shared" si="24"/>
        <v>0</v>
      </c>
      <c r="G44" s="48">
        <f t="shared" si="24"/>
        <v>1315056</v>
      </c>
      <c r="H44" s="48">
        <f t="shared" si="24"/>
        <v>0</v>
      </c>
      <c r="I44" s="49">
        <f t="shared" si="25"/>
        <v>1315056</v>
      </c>
    </row>
    <row r="45" spans="1:9" ht="11.25" customHeight="1" x14ac:dyDescent="0.2">
      <c r="A45" s="57" t="s">
        <v>113</v>
      </c>
      <c r="B45" s="55">
        <f>SUM(B46:B50)</f>
        <v>0</v>
      </c>
      <c r="C45" s="55">
        <f t="shared" ref="C45:I45" si="26">SUM(C46:C50)</f>
        <v>9001974</v>
      </c>
      <c r="D45" s="55">
        <f t="shared" si="26"/>
        <v>0</v>
      </c>
      <c r="E45" s="55">
        <f t="shared" si="26"/>
        <v>9001974</v>
      </c>
      <c r="F45" s="55">
        <f t="shared" si="26"/>
        <v>0</v>
      </c>
      <c r="G45" s="55">
        <f t="shared" si="26"/>
        <v>495109</v>
      </c>
      <c r="H45" s="55">
        <f t="shared" si="26"/>
        <v>0</v>
      </c>
      <c r="I45" s="55">
        <f t="shared" si="26"/>
        <v>495109</v>
      </c>
    </row>
    <row r="46" spans="1:9" ht="11.25" customHeight="1" outlineLevel="1" x14ac:dyDescent="0.2">
      <c r="A46" s="47" t="s">
        <v>13</v>
      </c>
      <c r="B46" s="48"/>
      <c r="C46" s="48">
        <v>1973199.39</v>
      </c>
      <c r="D46" s="48"/>
      <c r="E46" s="49">
        <f t="shared" ref="E46:E50" si="27">SUM(B46:D46)</f>
        <v>1973199</v>
      </c>
      <c r="F46" s="48">
        <f t="shared" ref="F46:H50" si="28">B46*$A$7</f>
        <v>0</v>
      </c>
      <c r="G46" s="48">
        <f t="shared" si="28"/>
        <v>108526</v>
      </c>
      <c r="H46" s="48">
        <f t="shared" si="28"/>
        <v>0</v>
      </c>
      <c r="I46" s="49">
        <f t="shared" ref="I46:I50" si="29">SUM(F46:H46)</f>
        <v>108526</v>
      </c>
    </row>
    <row r="47" spans="1:9" ht="11.25" customHeight="1" outlineLevel="1" x14ac:dyDescent="0.2">
      <c r="A47" s="47" t="s">
        <v>14</v>
      </c>
      <c r="B47" s="48"/>
      <c r="C47" s="48">
        <v>3662579.75</v>
      </c>
      <c r="D47" s="48"/>
      <c r="E47" s="49">
        <f t="shared" si="27"/>
        <v>3662580</v>
      </c>
      <c r="F47" s="48">
        <f t="shared" si="28"/>
        <v>0</v>
      </c>
      <c r="G47" s="48">
        <f t="shared" si="28"/>
        <v>201442</v>
      </c>
      <c r="H47" s="48">
        <f t="shared" si="28"/>
        <v>0</v>
      </c>
      <c r="I47" s="49">
        <f t="shared" si="29"/>
        <v>201442</v>
      </c>
    </row>
    <row r="48" spans="1:9" ht="11.25" customHeight="1" outlineLevel="1" x14ac:dyDescent="0.2">
      <c r="A48" s="47" t="s">
        <v>15</v>
      </c>
      <c r="B48" s="48"/>
      <c r="C48" s="48">
        <v>752318.66</v>
      </c>
      <c r="D48" s="48"/>
      <c r="E48" s="49">
        <f t="shared" si="27"/>
        <v>752319</v>
      </c>
      <c r="F48" s="48">
        <f t="shared" si="28"/>
        <v>0</v>
      </c>
      <c r="G48" s="48">
        <f t="shared" si="28"/>
        <v>41378</v>
      </c>
      <c r="H48" s="48">
        <f t="shared" si="28"/>
        <v>0</v>
      </c>
      <c r="I48" s="49">
        <f t="shared" si="29"/>
        <v>41378</v>
      </c>
    </row>
    <row r="49" spans="1:9" ht="11.25" customHeight="1" outlineLevel="1" x14ac:dyDescent="0.2">
      <c r="A49" s="47" t="s">
        <v>1</v>
      </c>
      <c r="B49" s="48"/>
      <c r="C49" s="48">
        <v>1232729.92</v>
      </c>
      <c r="D49" s="48"/>
      <c r="E49" s="49">
        <f t="shared" si="27"/>
        <v>1232730</v>
      </c>
      <c r="F49" s="48">
        <f t="shared" si="28"/>
        <v>0</v>
      </c>
      <c r="G49" s="48">
        <f t="shared" si="28"/>
        <v>67800</v>
      </c>
      <c r="H49" s="48">
        <f t="shared" si="28"/>
        <v>0</v>
      </c>
      <c r="I49" s="49">
        <f t="shared" si="29"/>
        <v>67800</v>
      </c>
    </row>
    <row r="50" spans="1:9" ht="11.25" customHeight="1" outlineLevel="1" x14ac:dyDescent="0.2">
      <c r="A50" s="47" t="s">
        <v>0</v>
      </c>
      <c r="B50" s="48"/>
      <c r="C50" s="48">
        <v>1381146.03</v>
      </c>
      <c r="D50" s="48"/>
      <c r="E50" s="49">
        <f t="shared" si="27"/>
        <v>1381146</v>
      </c>
      <c r="F50" s="48">
        <f t="shared" si="28"/>
        <v>0</v>
      </c>
      <c r="G50" s="48">
        <f t="shared" si="28"/>
        <v>75963</v>
      </c>
      <c r="H50" s="48">
        <f t="shared" si="28"/>
        <v>0</v>
      </c>
      <c r="I50" s="49">
        <f t="shared" si="29"/>
        <v>75963</v>
      </c>
    </row>
    <row r="51" spans="1:9" ht="11.25" customHeight="1" x14ac:dyDescent="0.2">
      <c r="A51" s="57" t="s">
        <v>39</v>
      </c>
      <c r="B51" s="55">
        <f>SUM(B52:B56)</f>
        <v>0</v>
      </c>
      <c r="C51" s="55">
        <f t="shared" ref="C51:I51" si="30">SUM(C52:C56)</f>
        <v>2423260</v>
      </c>
      <c r="D51" s="55">
        <f t="shared" si="30"/>
        <v>1084096</v>
      </c>
      <c r="E51" s="55">
        <f t="shared" si="30"/>
        <v>3507355</v>
      </c>
      <c r="F51" s="55">
        <f t="shared" si="30"/>
        <v>0</v>
      </c>
      <c r="G51" s="55">
        <f t="shared" si="30"/>
        <v>133279</v>
      </c>
      <c r="H51" s="55">
        <f t="shared" si="30"/>
        <v>59626</v>
      </c>
      <c r="I51" s="55">
        <f t="shared" si="30"/>
        <v>192905</v>
      </c>
    </row>
    <row r="52" spans="1:9" ht="11.25" customHeight="1" outlineLevel="1" x14ac:dyDescent="0.2">
      <c r="A52" s="47" t="s">
        <v>13</v>
      </c>
      <c r="B52" s="48"/>
      <c r="C52" s="48">
        <v>1625207.72</v>
      </c>
      <c r="D52" s="48">
        <v>506812.04</v>
      </c>
      <c r="E52" s="49">
        <f t="shared" ref="E52:E56" si="31">SUM(B52:D52)</f>
        <v>2132020</v>
      </c>
      <c r="F52" s="48">
        <f t="shared" ref="F52:H56" si="32">B52*$A$7</f>
        <v>0</v>
      </c>
      <c r="G52" s="48">
        <f t="shared" si="32"/>
        <v>89386</v>
      </c>
      <c r="H52" s="48">
        <f t="shared" si="32"/>
        <v>27875</v>
      </c>
      <c r="I52" s="49">
        <f t="shared" ref="I52:I56" si="33">SUM(F52:H52)</f>
        <v>117261</v>
      </c>
    </row>
    <row r="53" spans="1:9" ht="11.25" customHeight="1" outlineLevel="1" x14ac:dyDescent="0.2">
      <c r="A53" s="47" t="s">
        <v>14</v>
      </c>
      <c r="B53" s="48"/>
      <c r="C53" s="48">
        <v>239685.92</v>
      </c>
      <c r="D53" s="48">
        <v>66833.5</v>
      </c>
      <c r="E53" s="49">
        <f t="shared" si="31"/>
        <v>306519</v>
      </c>
      <c r="F53" s="48">
        <f t="shared" si="32"/>
        <v>0</v>
      </c>
      <c r="G53" s="48">
        <f t="shared" si="32"/>
        <v>13183</v>
      </c>
      <c r="H53" s="48">
        <f t="shared" si="32"/>
        <v>3676</v>
      </c>
      <c r="I53" s="49">
        <f t="shared" si="33"/>
        <v>16859</v>
      </c>
    </row>
    <row r="54" spans="1:9" ht="11.25" customHeight="1" outlineLevel="1" x14ac:dyDescent="0.2">
      <c r="A54" s="47" t="s">
        <v>15</v>
      </c>
      <c r="B54" s="48"/>
      <c r="C54" s="48">
        <v>244259.29</v>
      </c>
      <c r="D54" s="48">
        <v>121298.12</v>
      </c>
      <c r="E54" s="49">
        <f t="shared" si="31"/>
        <v>365557</v>
      </c>
      <c r="F54" s="48">
        <f t="shared" si="32"/>
        <v>0</v>
      </c>
      <c r="G54" s="48">
        <f t="shared" si="32"/>
        <v>13434</v>
      </c>
      <c r="H54" s="48">
        <f t="shared" si="32"/>
        <v>6671</v>
      </c>
      <c r="I54" s="49">
        <f t="shared" si="33"/>
        <v>20105</v>
      </c>
    </row>
    <row r="55" spans="1:9" ht="11.25" customHeight="1" outlineLevel="1" x14ac:dyDescent="0.2">
      <c r="A55" s="47" t="s">
        <v>1</v>
      </c>
      <c r="B55" s="48"/>
      <c r="C55" s="48">
        <v>52177.94</v>
      </c>
      <c r="D55" s="48">
        <v>178777.03</v>
      </c>
      <c r="E55" s="49">
        <f t="shared" si="31"/>
        <v>230955</v>
      </c>
      <c r="F55" s="48">
        <f t="shared" si="32"/>
        <v>0</v>
      </c>
      <c r="G55" s="48">
        <f t="shared" si="32"/>
        <v>2870</v>
      </c>
      <c r="H55" s="48">
        <f t="shared" si="32"/>
        <v>9833</v>
      </c>
      <c r="I55" s="49">
        <f t="shared" si="33"/>
        <v>12703</v>
      </c>
    </row>
    <row r="56" spans="1:9" ht="11.25" customHeight="1" outlineLevel="1" x14ac:dyDescent="0.2">
      <c r="A56" s="47" t="s">
        <v>0</v>
      </c>
      <c r="B56" s="48"/>
      <c r="C56" s="48">
        <v>261929.11</v>
      </c>
      <c r="D56" s="48">
        <v>210374.82</v>
      </c>
      <c r="E56" s="49">
        <f t="shared" si="31"/>
        <v>472304</v>
      </c>
      <c r="F56" s="48">
        <f t="shared" si="32"/>
        <v>0</v>
      </c>
      <c r="G56" s="48">
        <f t="shared" si="32"/>
        <v>14406</v>
      </c>
      <c r="H56" s="48">
        <f t="shared" si="32"/>
        <v>11571</v>
      </c>
      <c r="I56" s="49">
        <f t="shared" si="33"/>
        <v>25977</v>
      </c>
    </row>
    <row r="57" spans="1:9" ht="11.25" customHeight="1" x14ac:dyDescent="0.2">
      <c r="A57" s="57" t="s">
        <v>114</v>
      </c>
      <c r="B57" s="55">
        <f>SUM(B58:B62)</f>
        <v>0</v>
      </c>
      <c r="C57" s="55">
        <f t="shared" ref="C57:I57" si="34">SUM(C58:C62)</f>
        <v>15353720</v>
      </c>
      <c r="D57" s="55">
        <f t="shared" si="34"/>
        <v>0</v>
      </c>
      <c r="E57" s="55">
        <f t="shared" si="34"/>
        <v>15353720</v>
      </c>
      <c r="F57" s="55">
        <f t="shared" si="34"/>
        <v>0</v>
      </c>
      <c r="G57" s="55">
        <f t="shared" si="34"/>
        <v>844454</v>
      </c>
      <c r="H57" s="55">
        <f t="shared" si="34"/>
        <v>0</v>
      </c>
      <c r="I57" s="55">
        <f t="shared" si="34"/>
        <v>844454</v>
      </c>
    </row>
    <row r="58" spans="1:9" ht="11.25" customHeight="1" outlineLevel="1" x14ac:dyDescent="0.2">
      <c r="A58" s="47" t="s">
        <v>13</v>
      </c>
      <c r="B58" s="48"/>
      <c r="C58" s="48">
        <v>3935795.96</v>
      </c>
      <c r="D58" s="48"/>
      <c r="E58" s="49">
        <f t="shared" ref="E58:E62" si="35">SUM(B58:D58)</f>
        <v>3935796</v>
      </c>
      <c r="F58" s="48">
        <f t="shared" ref="F58:H62" si="36">B58*$A$7</f>
        <v>0</v>
      </c>
      <c r="G58" s="48">
        <f t="shared" si="36"/>
        <v>216469</v>
      </c>
      <c r="H58" s="48">
        <f t="shared" si="36"/>
        <v>0</v>
      </c>
      <c r="I58" s="49">
        <f t="shared" ref="I58:I62" si="37">SUM(F58:H58)</f>
        <v>216469</v>
      </c>
    </row>
    <row r="59" spans="1:9" ht="11.25" customHeight="1" outlineLevel="1" x14ac:dyDescent="0.2">
      <c r="A59" s="47" t="s">
        <v>14</v>
      </c>
      <c r="B59" s="48"/>
      <c r="C59" s="48">
        <v>7163136</v>
      </c>
      <c r="D59" s="48"/>
      <c r="E59" s="49">
        <f t="shared" si="35"/>
        <v>7163136</v>
      </c>
      <c r="F59" s="48">
        <f t="shared" si="36"/>
        <v>0</v>
      </c>
      <c r="G59" s="48">
        <f t="shared" si="36"/>
        <v>393972</v>
      </c>
      <c r="H59" s="48">
        <f t="shared" si="36"/>
        <v>0</v>
      </c>
      <c r="I59" s="49">
        <f t="shared" si="37"/>
        <v>393972</v>
      </c>
    </row>
    <row r="60" spans="1:9" ht="11.25" customHeight="1" outlineLevel="1" x14ac:dyDescent="0.2">
      <c r="A60" s="47" t="s">
        <v>15</v>
      </c>
      <c r="B60" s="48"/>
      <c r="C60" s="48">
        <v>895236.1</v>
      </c>
      <c r="D60" s="48"/>
      <c r="E60" s="49">
        <f t="shared" si="35"/>
        <v>895236</v>
      </c>
      <c r="F60" s="48">
        <f t="shared" si="36"/>
        <v>0</v>
      </c>
      <c r="G60" s="48">
        <f t="shared" si="36"/>
        <v>49238</v>
      </c>
      <c r="H60" s="48">
        <f t="shared" si="36"/>
        <v>0</v>
      </c>
      <c r="I60" s="49">
        <f t="shared" si="37"/>
        <v>49238</v>
      </c>
    </row>
    <row r="61" spans="1:9" ht="11.25" customHeight="1" outlineLevel="1" x14ac:dyDescent="0.2">
      <c r="A61" s="47" t="s">
        <v>1</v>
      </c>
      <c r="B61" s="48"/>
      <c r="C61" s="48">
        <v>553169.23</v>
      </c>
      <c r="D61" s="48"/>
      <c r="E61" s="49">
        <f t="shared" si="35"/>
        <v>553169</v>
      </c>
      <c r="F61" s="48">
        <f t="shared" si="36"/>
        <v>0</v>
      </c>
      <c r="G61" s="48">
        <f t="shared" si="36"/>
        <v>30424</v>
      </c>
      <c r="H61" s="48">
        <f t="shared" si="36"/>
        <v>0</v>
      </c>
      <c r="I61" s="49">
        <f t="shared" si="37"/>
        <v>30424</v>
      </c>
    </row>
    <row r="62" spans="1:9" ht="11.25" customHeight="1" outlineLevel="1" x14ac:dyDescent="0.2">
      <c r="A62" s="47" t="s">
        <v>0</v>
      </c>
      <c r="B62" s="48"/>
      <c r="C62" s="48">
        <v>2806382.78</v>
      </c>
      <c r="D62" s="48"/>
      <c r="E62" s="49">
        <f t="shared" si="35"/>
        <v>2806383</v>
      </c>
      <c r="F62" s="48">
        <f t="shared" si="36"/>
        <v>0</v>
      </c>
      <c r="G62" s="48">
        <f t="shared" si="36"/>
        <v>154351</v>
      </c>
      <c r="H62" s="48">
        <f t="shared" si="36"/>
        <v>0</v>
      </c>
      <c r="I62" s="49">
        <f t="shared" si="37"/>
        <v>154351</v>
      </c>
    </row>
    <row r="63" spans="1:9" ht="11.25" customHeight="1" x14ac:dyDescent="0.2">
      <c r="A63" s="57" t="s">
        <v>40</v>
      </c>
      <c r="B63" s="55">
        <f>SUM(B64:B68)</f>
        <v>0</v>
      </c>
      <c r="C63" s="55">
        <f t="shared" ref="C63:I63" si="38">SUM(C64:C68)</f>
        <v>0</v>
      </c>
      <c r="D63" s="55">
        <f t="shared" si="38"/>
        <v>21124017</v>
      </c>
      <c r="E63" s="55">
        <f t="shared" si="38"/>
        <v>21124017</v>
      </c>
      <c r="F63" s="55">
        <f t="shared" si="38"/>
        <v>0</v>
      </c>
      <c r="G63" s="55">
        <f t="shared" si="38"/>
        <v>0</v>
      </c>
      <c r="H63" s="55">
        <f t="shared" si="38"/>
        <v>1161822</v>
      </c>
      <c r="I63" s="55">
        <f t="shared" si="38"/>
        <v>1161822</v>
      </c>
    </row>
    <row r="64" spans="1:9" ht="11.25" customHeight="1" outlineLevel="1" x14ac:dyDescent="0.2">
      <c r="A64" s="47" t="s">
        <v>13</v>
      </c>
      <c r="B64" s="48"/>
      <c r="C64" s="48"/>
      <c r="D64" s="48">
        <v>15855065</v>
      </c>
      <c r="E64" s="49">
        <f t="shared" ref="E64:E68" si="39">SUM(B64:D64)</f>
        <v>15855065</v>
      </c>
      <c r="F64" s="48">
        <f t="shared" ref="F64:H68" si="40">B64*$A$7</f>
        <v>0</v>
      </c>
      <c r="G64" s="48">
        <f t="shared" si="40"/>
        <v>0</v>
      </c>
      <c r="H64" s="48">
        <f t="shared" si="40"/>
        <v>872029</v>
      </c>
      <c r="I64" s="49">
        <f t="shared" ref="I64:I68" si="41">SUM(F64:H64)</f>
        <v>872029</v>
      </c>
    </row>
    <row r="65" spans="1:9" ht="11.25" customHeight="1" outlineLevel="1" x14ac:dyDescent="0.2">
      <c r="A65" s="47" t="s">
        <v>14</v>
      </c>
      <c r="B65" s="48"/>
      <c r="C65" s="48"/>
      <c r="D65" s="48">
        <v>1805086.12</v>
      </c>
      <c r="E65" s="49">
        <f t="shared" si="39"/>
        <v>1805086</v>
      </c>
      <c r="F65" s="48">
        <f t="shared" si="40"/>
        <v>0</v>
      </c>
      <c r="G65" s="48">
        <f t="shared" si="40"/>
        <v>0</v>
      </c>
      <c r="H65" s="48">
        <f t="shared" si="40"/>
        <v>99280</v>
      </c>
      <c r="I65" s="49">
        <f t="shared" si="41"/>
        <v>99280</v>
      </c>
    </row>
    <row r="66" spans="1:9" ht="11.25" customHeight="1" outlineLevel="1" x14ac:dyDescent="0.2">
      <c r="A66" s="47" t="s">
        <v>15</v>
      </c>
      <c r="B66" s="48"/>
      <c r="C66" s="48"/>
      <c r="D66" s="48">
        <v>845157.67</v>
      </c>
      <c r="E66" s="49">
        <f t="shared" si="39"/>
        <v>845158</v>
      </c>
      <c r="F66" s="48">
        <f t="shared" si="40"/>
        <v>0</v>
      </c>
      <c r="G66" s="48">
        <f t="shared" si="40"/>
        <v>0</v>
      </c>
      <c r="H66" s="48">
        <f t="shared" si="40"/>
        <v>46484</v>
      </c>
      <c r="I66" s="49">
        <f t="shared" si="41"/>
        <v>46484</v>
      </c>
    </row>
    <row r="67" spans="1:9" ht="11.25" customHeight="1" outlineLevel="1" x14ac:dyDescent="0.2">
      <c r="A67" s="47" t="s">
        <v>1</v>
      </c>
      <c r="B67" s="48"/>
      <c r="C67" s="48"/>
      <c r="D67" s="48">
        <v>451744.44</v>
      </c>
      <c r="E67" s="49">
        <f t="shared" si="39"/>
        <v>451744</v>
      </c>
      <c r="F67" s="48">
        <f t="shared" si="40"/>
        <v>0</v>
      </c>
      <c r="G67" s="48">
        <f t="shared" si="40"/>
        <v>0</v>
      </c>
      <c r="H67" s="48">
        <f t="shared" si="40"/>
        <v>24846</v>
      </c>
      <c r="I67" s="49">
        <f t="shared" si="41"/>
        <v>24846</v>
      </c>
    </row>
    <row r="68" spans="1:9" ht="11.25" customHeight="1" outlineLevel="1" x14ac:dyDescent="0.2">
      <c r="A68" s="47" t="s">
        <v>0</v>
      </c>
      <c r="B68" s="48"/>
      <c r="C68" s="48"/>
      <c r="D68" s="48">
        <v>2166964.1</v>
      </c>
      <c r="E68" s="49">
        <f t="shared" si="39"/>
        <v>2166964</v>
      </c>
      <c r="F68" s="48">
        <f t="shared" si="40"/>
        <v>0</v>
      </c>
      <c r="G68" s="48">
        <f t="shared" si="40"/>
        <v>0</v>
      </c>
      <c r="H68" s="48">
        <f t="shared" si="40"/>
        <v>119183</v>
      </c>
      <c r="I68" s="49">
        <f t="shared" si="41"/>
        <v>119183</v>
      </c>
    </row>
    <row r="69" spans="1:9" ht="11.25" customHeight="1" x14ac:dyDescent="0.2">
      <c r="A69" s="57" t="s">
        <v>115</v>
      </c>
      <c r="B69" s="55">
        <f>SUM(B70:B74)</f>
        <v>0</v>
      </c>
      <c r="C69" s="55">
        <f t="shared" ref="C69:I69" si="42">SUM(C70:C74)</f>
        <v>0</v>
      </c>
      <c r="D69" s="55">
        <f t="shared" si="42"/>
        <v>6423623</v>
      </c>
      <c r="E69" s="55">
        <f t="shared" si="42"/>
        <v>6423624</v>
      </c>
      <c r="F69" s="55">
        <f t="shared" si="42"/>
        <v>0</v>
      </c>
      <c r="G69" s="55">
        <f t="shared" si="42"/>
        <v>0</v>
      </c>
      <c r="H69" s="55">
        <f t="shared" si="42"/>
        <v>353298</v>
      </c>
      <c r="I69" s="55">
        <f t="shared" si="42"/>
        <v>353298</v>
      </c>
    </row>
    <row r="70" spans="1:9" ht="11.25" customHeight="1" outlineLevel="1" x14ac:dyDescent="0.2">
      <c r="A70" s="47" t="s">
        <v>13</v>
      </c>
      <c r="B70" s="48"/>
      <c r="C70" s="48"/>
      <c r="D70" s="48">
        <v>3819424.54</v>
      </c>
      <c r="E70" s="49">
        <f t="shared" ref="E70:E74" si="43">SUM(B70:D70)</f>
        <v>3819425</v>
      </c>
      <c r="F70" s="48">
        <f t="shared" ref="F70:H74" si="44">B70*$A$7</f>
        <v>0</v>
      </c>
      <c r="G70" s="48">
        <f t="shared" si="44"/>
        <v>0</v>
      </c>
      <c r="H70" s="48">
        <f t="shared" si="44"/>
        <v>210068</v>
      </c>
      <c r="I70" s="49">
        <f t="shared" ref="I70:I74" si="45">SUM(F70:H70)</f>
        <v>210068</v>
      </c>
    </row>
    <row r="71" spans="1:9" ht="11.25" customHeight="1" outlineLevel="1" x14ac:dyDescent="0.2">
      <c r="A71" s="47" t="s">
        <v>14</v>
      </c>
      <c r="B71" s="48"/>
      <c r="C71" s="48"/>
      <c r="D71" s="48">
        <v>680350.33</v>
      </c>
      <c r="E71" s="49">
        <f t="shared" si="43"/>
        <v>680350</v>
      </c>
      <c r="F71" s="48">
        <f t="shared" si="44"/>
        <v>0</v>
      </c>
      <c r="G71" s="48">
        <f t="shared" si="44"/>
        <v>0</v>
      </c>
      <c r="H71" s="48">
        <f t="shared" si="44"/>
        <v>37419</v>
      </c>
      <c r="I71" s="49">
        <f t="shared" si="45"/>
        <v>37419</v>
      </c>
    </row>
    <row r="72" spans="1:9" ht="11.25" customHeight="1" outlineLevel="1" x14ac:dyDescent="0.2">
      <c r="A72" s="47" t="s">
        <v>15</v>
      </c>
      <c r="B72" s="48"/>
      <c r="C72" s="48"/>
      <c r="D72" s="48">
        <v>597343.77</v>
      </c>
      <c r="E72" s="49">
        <f t="shared" si="43"/>
        <v>597344</v>
      </c>
      <c r="F72" s="48">
        <f t="shared" si="44"/>
        <v>0</v>
      </c>
      <c r="G72" s="48">
        <f t="shared" si="44"/>
        <v>0</v>
      </c>
      <c r="H72" s="48">
        <f t="shared" si="44"/>
        <v>32854</v>
      </c>
      <c r="I72" s="49">
        <f t="shared" si="45"/>
        <v>32854</v>
      </c>
    </row>
    <row r="73" spans="1:9" ht="11.25" customHeight="1" outlineLevel="1" x14ac:dyDescent="0.2">
      <c r="A73" s="47" t="s">
        <v>1</v>
      </c>
      <c r="B73" s="48"/>
      <c r="C73" s="48"/>
      <c r="D73" s="48">
        <v>248624.73</v>
      </c>
      <c r="E73" s="49">
        <f t="shared" si="43"/>
        <v>248625</v>
      </c>
      <c r="F73" s="48">
        <f t="shared" si="44"/>
        <v>0</v>
      </c>
      <c r="G73" s="48">
        <f t="shared" si="44"/>
        <v>0</v>
      </c>
      <c r="H73" s="48">
        <f t="shared" si="44"/>
        <v>13674</v>
      </c>
      <c r="I73" s="49">
        <f t="shared" si="45"/>
        <v>13674</v>
      </c>
    </row>
    <row r="74" spans="1:9" ht="11.25" customHeight="1" outlineLevel="1" x14ac:dyDescent="0.2">
      <c r="A74" s="47" t="s">
        <v>0</v>
      </c>
      <c r="B74" s="48"/>
      <c r="C74" s="48"/>
      <c r="D74" s="48">
        <v>1077880</v>
      </c>
      <c r="E74" s="49">
        <f t="shared" si="43"/>
        <v>1077880</v>
      </c>
      <c r="F74" s="48">
        <f t="shared" si="44"/>
        <v>0</v>
      </c>
      <c r="G74" s="48">
        <f t="shared" si="44"/>
        <v>0</v>
      </c>
      <c r="H74" s="48">
        <f t="shared" si="44"/>
        <v>59283</v>
      </c>
      <c r="I74" s="49">
        <f t="shared" si="45"/>
        <v>59283</v>
      </c>
    </row>
    <row r="75" spans="1:9" ht="11.25" customHeight="1" x14ac:dyDescent="0.2">
      <c r="A75" s="57" t="s">
        <v>41</v>
      </c>
      <c r="B75" s="55">
        <f>SUM(B76:B80)</f>
        <v>0</v>
      </c>
      <c r="C75" s="55">
        <f t="shared" ref="C75:I75" si="46">SUM(C76:C80)</f>
        <v>0</v>
      </c>
      <c r="D75" s="55">
        <f t="shared" si="46"/>
        <v>24986724</v>
      </c>
      <c r="E75" s="55">
        <f t="shared" si="46"/>
        <v>24986724</v>
      </c>
      <c r="F75" s="55">
        <f t="shared" si="46"/>
        <v>0</v>
      </c>
      <c r="G75" s="55">
        <f t="shared" si="46"/>
        <v>0</v>
      </c>
      <c r="H75" s="55">
        <f t="shared" si="46"/>
        <v>1374270</v>
      </c>
      <c r="I75" s="55">
        <f t="shared" si="46"/>
        <v>1374270</v>
      </c>
    </row>
    <row r="76" spans="1:9" ht="11.25" customHeight="1" outlineLevel="1" x14ac:dyDescent="0.2">
      <c r="A76" s="47" t="s">
        <v>13</v>
      </c>
      <c r="B76" s="48"/>
      <c r="C76" s="48"/>
      <c r="D76" s="48">
        <v>16028126</v>
      </c>
      <c r="E76" s="49">
        <f t="shared" ref="E76:E80" si="47">SUM(B76:D76)</f>
        <v>16028126</v>
      </c>
      <c r="F76" s="48">
        <f t="shared" ref="F76:H80" si="48">B76*$A$7</f>
        <v>0</v>
      </c>
      <c r="G76" s="48">
        <f t="shared" si="48"/>
        <v>0</v>
      </c>
      <c r="H76" s="48">
        <f t="shared" si="48"/>
        <v>881547</v>
      </c>
      <c r="I76" s="49">
        <f t="shared" ref="I76:I80" si="49">SUM(F76:H76)</f>
        <v>881547</v>
      </c>
    </row>
    <row r="77" spans="1:9" ht="11.25" customHeight="1" outlineLevel="1" x14ac:dyDescent="0.2">
      <c r="A77" s="47" t="s">
        <v>14</v>
      </c>
      <c r="B77" s="48"/>
      <c r="C77" s="48"/>
      <c r="D77" s="48">
        <v>1776398.85</v>
      </c>
      <c r="E77" s="49">
        <f t="shared" si="47"/>
        <v>1776399</v>
      </c>
      <c r="F77" s="48">
        <f t="shared" si="48"/>
        <v>0</v>
      </c>
      <c r="G77" s="48">
        <f t="shared" si="48"/>
        <v>0</v>
      </c>
      <c r="H77" s="48">
        <f t="shared" si="48"/>
        <v>97702</v>
      </c>
      <c r="I77" s="49">
        <f t="shared" si="49"/>
        <v>97702</v>
      </c>
    </row>
    <row r="78" spans="1:9" ht="11.25" customHeight="1" outlineLevel="1" x14ac:dyDescent="0.2">
      <c r="A78" s="47" t="s">
        <v>15</v>
      </c>
      <c r="B78" s="48"/>
      <c r="C78" s="48"/>
      <c r="D78" s="48">
        <v>1424249.75</v>
      </c>
      <c r="E78" s="49">
        <f t="shared" si="47"/>
        <v>1424250</v>
      </c>
      <c r="F78" s="48">
        <f t="shared" si="48"/>
        <v>0</v>
      </c>
      <c r="G78" s="48">
        <f t="shared" si="48"/>
        <v>0</v>
      </c>
      <c r="H78" s="48">
        <f t="shared" si="48"/>
        <v>78334</v>
      </c>
      <c r="I78" s="49">
        <f t="shared" si="49"/>
        <v>78334</v>
      </c>
    </row>
    <row r="79" spans="1:9" ht="11.25" customHeight="1" outlineLevel="1" x14ac:dyDescent="0.2">
      <c r="A79" s="47" t="s">
        <v>1</v>
      </c>
      <c r="B79" s="48"/>
      <c r="C79" s="48"/>
      <c r="D79" s="48">
        <f>1981098.57+66521.68</f>
        <v>2047620</v>
      </c>
      <c r="E79" s="49">
        <f t="shared" si="47"/>
        <v>2047620</v>
      </c>
      <c r="F79" s="48">
        <f t="shared" si="48"/>
        <v>0</v>
      </c>
      <c r="G79" s="48">
        <f t="shared" si="48"/>
        <v>0</v>
      </c>
      <c r="H79" s="48">
        <f t="shared" si="48"/>
        <v>112619</v>
      </c>
      <c r="I79" s="49">
        <f t="shared" si="49"/>
        <v>112619</v>
      </c>
    </row>
    <row r="80" spans="1:9" ht="11.25" customHeight="1" outlineLevel="1" x14ac:dyDescent="0.2">
      <c r="A80" s="47" t="s">
        <v>0</v>
      </c>
      <c r="B80" s="48"/>
      <c r="C80" s="48"/>
      <c r="D80" s="48">
        <v>3710329.4</v>
      </c>
      <c r="E80" s="49">
        <f t="shared" si="47"/>
        <v>3710329</v>
      </c>
      <c r="F80" s="48">
        <f t="shared" si="48"/>
        <v>0</v>
      </c>
      <c r="G80" s="48">
        <f t="shared" si="48"/>
        <v>0</v>
      </c>
      <c r="H80" s="48">
        <f t="shared" si="48"/>
        <v>204068</v>
      </c>
      <c r="I80" s="49">
        <f t="shared" si="49"/>
        <v>204068</v>
      </c>
    </row>
    <row r="81" spans="1:9" ht="11.25" customHeight="1" x14ac:dyDescent="0.2">
      <c r="A81" s="57" t="s">
        <v>116</v>
      </c>
      <c r="B81" s="55">
        <f>SUM(B82:B86)</f>
        <v>0</v>
      </c>
      <c r="C81" s="55">
        <f t="shared" ref="C81:I81" si="50">SUM(C82:C86)</f>
        <v>0</v>
      </c>
      <c r="D81" s="55">
        <f t="shared" si="50"/>
        <v>2741544</v>
      </c>
      <c r="E81" s="55">
        <f t="shared" si="50"/>
        <v>2741544</v>
      </c>
      <c r="F81" s="55">
        <f t="shared" si="50"/>
        <v>0</v>
      </c>
      <c r="G81" s="55">
        <f t="shared" si="50"/>
        <v>0</v>
      </c>
      <c r="H81" s="55">
        <f t="shared" si="50"/>
        <v>150786</v>
      </c>
      <c r="I81" s="55">
        <f t="shared" si="50"/>
        <v>150786</v>
      </c>
    </row>
    <row r="82" spans="1:9" ht="11.25" customHeight="1" outlineLevel="1" x14ac:dyDescent="0.2">
      <c r="A82" s="47" t="s">
        <v>13</v>
      </c>
      <c r="B82" s="48"/>
      <c r="C82" s="48"/>
      <c r="D82" s="48">
        <v>1798412.78</v>
      </c>
      <c r="E82" s="49">
        <f t="shared" ref="E82:E86" si="51">SUM(B82:D82)</f>
        <v>1798413</v>
      </c>
      <c r="F82" s="48">
        <f t="shared" ref="F82:H86" si="52">B82*$A$7</f>
        <v>0</v>
      </c>
      <c r="G82" s="48">
        <f t="shared" si="52"/>
        <v>0</v>
      </c>
      <c r="H82" s="48">
        <f t="shared" si="52"/>
        <v>98913</v>
      </c>
      <c r="I82" s="49">
        <f t="shared" ref="I82:I86" si="53">SUM(F82:H82)</f>
        <v>98913</v>
      </c>
    </row>
    <row r="83" spans="1:9" ht="11.25" customHeight="1" outlineLevel="1" x14ac:dyDescent="0.2">
      <c r="A83" s="47" t="s">
        <v>14</v>
      </c>
      <c r="B83" s="48"/>
      <c r="C83" s="48"/>
      <c r="D83" s="48">
        <v>282238.89</v>
      </c>
      <c r="E83" s="49">
        <f t="shared" si="51"/>
        <v>282239</v>
      </c>
      <c r="F83" s="48">
        <f t="shared" si="52"/>
        <v>0</v>
      </c>
      <c r="G83" s="48">
        <f t="shared" si="52"/>
        <v>0</v>
      </c>
      <c r="H83" s="48">
        <f t="shared" si="52"/>
        <v>15523</v>
      </c>
      <c r="I83" s="49">
        <f t="shared" si="53"/>
        <v>15523</v>
      </c>
    </row>
    <row r="84" spans="1:9" ht="11.25" customHeight="1" outlineLevel="1" x14ac:dyDescent="0.2">
      <c r="A84" s="47" t="s">
        <v>15</v>
      </c>
      <c r="B84" s="48"/>
      <c r="C84" s="48"/>
      <c r="D84" s="48">
        <v>246337.97</v>
      </c>
      <c r="E84" s="49">
        <f t="shared" si="51"/>
        <v>246338</v>
      </c>
      <c r="F84" s="48">
        <f t="shared" si="52"/>
        <v>0</v>
      </c>
      <c r="G84" s="48">
        <f t="shared" si="52"/>
        <v>0</v>
      </c>
      <c r="H84" s="48">
        <f t="shared" si="52"/>
        <v>13549</v>
      </c>
      <c r="I84" s="49">
        <f t="shared" si="53"/>
        <v>13549</v>
      </c>
    </row>
    <row r="85" spans="1:9" ht="11.25" customHeight="1" outlineLevel="1" x14ac:dyDescent="0.2">
      <c r="A85" s="47" t="s">
        <v>1</v>
      </c>
      <c r="B85" s="48"/>
      <c r="C85" s="48"/>
      <c r="D85" s="48">
        <v>120591.29</v>
      </c>
      <c r="E85" s="49">
        <f t="shared" si="51"/>
        <v>120591</v>
      </c>
      <c r="F85" s="48">
        <f t="shared" si="52"/>
        <v>0</v>
      </c>
      <c r="G85" s="48">
        <f t="shared" si="52"/>
        <v>0</v>
      </c>
      <c r="H85" s="48">
        <f t="shared" si="52"/>
        <v>6633</v>
      </c>
      <c r="I85" s="49">
        <f t="shared" si="53"/>
        <v>6633</v>
      </c>
    </row>
    <row r="86" spans="1:9" ht="11.25" customHeight="1" outlineLevel="1" x14ac:dyDescent="0.2">
      <c r="A86" s="47" t="s">
        <v>0</v>
      </c>
      <c r="B86" s="48"/>
      <c r="C86" s="48"/>
      <c r="D86" s="48">
        <v>293963.32</v>
      </c>
      <c r="E86" s="49">
        <f t="shared" si="51"/>
        <v>293963</v>
      </c>
      <c r="F86" s="48">
        <f t="shared" si="52"/>
        <v>0</v>
      </c>
      <c r="G86" s="48">
        <f t="shared" si="52"/>
        <v>0</v>
      </c>
      <c r="H86" s="48">
        <f t="shared" si="52"/>
        <v>16168</v>
      </c>
      <c r="I86" s="49">
        <f t="shared" si="53"/>
        <v>16168</v>
      </c>
    </row>
    <row r="87" spans="1:9" ht="11.25" customHeight="1" x14ac:dyDescent="0.2">
      <c r="A87" s="57" t="s">
        <v>42</v>
      </c>
      <c r="B87" s="55">
        <f>SUM(B88:B92)</f>
        <v>0</v>
      </c>
      <c r="C87" s="55">
        <f t="shared" ref="C87:I87" si="54">SUM(C88:C92)</f>
        <v>0</v>
      </c>
      <c r="D87" s="55">
        <f t="shared" si="54"/>
        <v>22767957</v>
      </c>
      <c r="E87" s="55">
        <f t="shared" si="54"/>
        <v>22767957</v>
      </c>
      <c r="F87" s="55">
        <f t="shared" si="54"/>
        <v>0</v>
      </c>
      <c r="G87" s="55">
        <f t="shared" si="54"/>
        <v>0</v>
      </c>
      <c r="H87" s="55">
        <f t="shared" si="54"/>
        <v>1252237</v>
      </c>
      <c r="I87" s="55">
        <f t="shared" si="54"/>
        <v>1252237</v>
      </c>
    </row>
    <row r="88" spans="1:9" ht="11.25" customHeight="1" outlineLevel="1" x14ac:dyDescent="0.2">
      <c r="A88" s="47" t="s">
        <v>13</v>
      </c>
      <c r="B88" s="48"/>
      <c r="C88" s="48"/>
      <c r="D88" s="48">
        <v>15707658</v>
      </c>
      <c r="E88" s="49">
        <f t="shared" ref="E88:E92" si="55">SUM(B88:D88)</f>
        <v>15707658</v>
      </c>
      <c r="F88" s="48">
        <f t="shared" ref="F88:H92" si="56">B88*$A$7</f>
        <v>0</v>
      </c>
      <c r="G88" s="48">
        <f t="shared" si="56"/>
        <v>0</v>
      </c>
      <c r="H88" s="48">
        <f t="shared" si="56"/>
        <v>863921</v>
      </c>
      <c r="I88" s="49">
        <f t="shared" ref="I88:I92" si="57">SUM(F88:H88)</f>
        <v>863921</v>
      </c>
    </row>
    <row r="89" spans="1:9" ht="11.25" customHeight="1" outlineLevel="1" x14ac:dyDescent="0.2">
      <c r="A89" s="47" t="s">
        <v>14</v>
      </c>
      <c r="B89" s="48"/>
      <c r="C89" s="48"/>
      <c r="D89" s="48">
        <v>3936461.37</v>
      </c>
      <c r="E89" s="49">
        <f t="shared" si="55"/>
        <v>3936461</v>
      </c>
      <c r="F89" s="48">
        <f t="shared" si="56"/>
        <v>0</v>
      </c>
      <c r="G89" s="48">
        <f t="shared" si="56"/>
        <v>0</v>
      </c>
      <c r="H89" s="48">
        <f t="shared" si="56"/>
        <v>216505</v>
      </c>
      <c r="I89" s="49">
        <f t="shared" si="57"/>
        <v>216505</v>
      </c>
    </row>
    <row r="90" spans="1:9" ht="11.25" customHeight="1" outlineLevel="1" x14ac:dyDescent="0.2">
      <c r="A90" s="47" t="s">
        <v>15</v>
      </c>
      <c r="B90" s="48"/>
      <c r="C90" s="48"/>
      <c r="D90" s="48">
        <v>1864581.68</v>
      </c>
      <c r="E90" s="49">
        <f t="shared" si="55"/>
        <v>1864582</v>
      </c>
      <c r="F90" s="48">
        <f t="shared" si="56"/>
        <v>0</v>
      </c>
      <c r="G90" s="48">
        <f t="shared" si="56"/>
        <v>0</v>
      </c>
      <c r="H90" s="48">
        <f t="shared" si="56"/>
        <v>102552</v>
      </c>
      <c r="I90" s="49">
        <f t="shared" si="57"/>
        <v>102552</v>
      </c>
    </row>
    <row r="91" spans="1:9" ht="11.25" customHeight="1" outlineLevel="1" x14ac:dyDescent="0.2">
      <c r="A91" s="47" t="s">
        <v>1</v>
      </c>
      <c r="B91" s="48"/>
      <c r="C91" s="48"/>
      <c r="D91" s="48">
        <v>287083</v>
      </c>
      <c r="E91" s="49">
        <f t="shared" si="55"/>
        <v>287083</v>
      </c>
      <c r="F91" s="48">
        <f t="shared" si="56"/>
        <v>0</v>
      </c>
      <c r="G91" s="48">
        <f t="shared" si="56"/>
        <v>0</v>
      </c>
      <c r="H91" s="48">
        <f t="shared" si="56"/>
        <v>15790</v>
      </c>
      <c r="I91" s="49">
        <f t="shared" si="57"/>
        <v>15790</v>
      </c>
    </row>
    <row r="92" spans="1:9" ht="11.25" customHeight="1" outlineLevel="1" x14ac:dyDescent="0.2">
      <c r="A92" s="47" t="s">
        <v>0</v>
      </c>
      <c r="B92" s="48"/>
      <c r="C92" s="48"/>
      <c r="D92" s="48">
        <v>972172.65</v>
      </c>
      <c r="E92" s="49">
        <f t="shared" si="55"/>
        <v>972173</v>
      </c>
      <c r="F92" s="48">
        <f t="shared" si="56"/>
        <v>0</v>
      </c>
      <c r="G92" s="48">
        <f t="shared" si="56"/>
        <v>0</v>
      </c>
      <c r="H92" s="48">
        <f t="shared" si="56"/>
        <v>53469</v>
      </c>
      <c r="I92" s="49">
        <f t="shared" si="57"/>
        <v>53469</v>
      </c>
    </row>
    <row r="93" spans="1:9" ht="11.25" customHeight="1" x14ac:dyDescent="0.2">
      <c r="A93" s="57" t="s">
        <v>43</v>
      </c>
      <c r="B93" s="55">
        <f>SUM(B94:B98)</f>
        <v>0</v>
      </c>
      <c r="C93" s="55">
        <f t="shared" ref="C93:I93" si="58">SUM(C94:C98)</f>
        <v>0</v>
      </c>
      <c r="D93" s="55">
        <f t="shared" si="58"/>
        <v>18684981</v>
      </c>
      <c r="E93" s="55">
        <f t="shared" si="58"/>
        <v>18684981</v>
      </c>
      <c r="F93" s="55">
        <f t="shared" si="58"/>
        <v>0</v>
      </c>
      <c r="G93" s="55">
        <f t="shared" si="58"/>
        <v>0</v>
      </c>
      <c r="H93" s="55">
        <f t="shared" si="58"/>
        <v>1027674</v>
      </c>
      <c r="I93" s="55">
        <f t="shared" si="58"/>
        <v>1027674</v>
      </c>
    </row>
    <row r="94" spans="1:9" ht="11.25" customHeight="1" outlineLevel="1" x14ac:dyDescent="0.2">
      <c r="A94" s="47" t="s">
        <v>13</v>
      </c>
      <c r="B94" s="48"/>
      <c r="C94" s="48"/>
      <c r="D94" s="48">
        <v>10316118</v>
      </c>
      <c r="E94" s="49">
        <f t="shared" ref="E94:E98" si="59">SUM(B94:D94)</f>
        <v>10316118</v>
      </c>
      <c r="F94" s="48">
        <f t="shared" ref="F94:H98" si="60">B94*$A$7</f>
        <v>0</v>
      </c>
      <c r="G94" s="48">
        <f t="shared" si="60"/>
        <v>0</v>
      </c>
      <c r="H94" s="48">
        <f t="shared" si="60"/>
        <v>567386</v>
      </c>
      <c r="I94" s="49">
        <f t="shared" ref="I94:I98" si="61">SUM(F94:H94)</f>
        <v>567386</v>
      </c>
    </row>
    <row r="95" spans="1:9" ht="11.25" customHeight="1" outlineLevel="1" x14ac:dyDescent="0.2">
      <c r="A95" s="47" t="s">
        <v>14</v>
      </c>
      <c r="B95" s="48"/>
      <c r="C95" s="48"/>
      <c r="D95" s="48">
        <v>1578247.33</v>
      </c>
      <c r="E95" s="49">
        <f t="shared" si="59"/>
        <v>1578247</v>
      </c>
      <c r="F95" s="48">
        <f t="shared" si="60"/>
        <v>0</v>
      </c>
      <c r="G95" s="48">
        <f t="shared" si="60"/>
        <v>0</v>
      </c>
      <c r="H95" s="48">
        <f t="shared" si="60"/>
        <v>86804</v>
      </c>
      <c r="I95" s="49">
        <f t="shared" si="61"/>
        <v>86804</v>
      </c>
    </row>
    <row r="96" spans="1:9" ht="11.25" customHeight="1" outlineLevel="1" x14ac:dyDescent="0.2">
      <c r="A96" s="47" t="s">
        <v>15</v>
      </c>
      <c r="B96" s="48"/>
      <c r="C96" s="48"/>
      <c r="D96" s="48">
        <v>2660201.62</v>
      </c>
      <c r="E96" s="49">
        <f t="shared" si="59"/>
        <v>2660202</v>
      </c>
      <c r="F96" s="48">
        <f t="shared" si="60"/>
        <v>0</v>
      </c>
      <c r="G96" s="48">
        <f t="shared" si="60"/>
        <v>0</v>
      </c>
      <c r="H96" s="48">
        <f t="shared" si="60"/>
        <v>146311</v>
      </c>
      <c r="I96" s="49">
        <f t="shared" si="61"/>
        <v>146311</v>
      </c>
    </row>
    <row r="97" spans="1:9" ht="11.25" customHeight="1" outlineLevel="1" x14ac:dyDescent="0.2">
      <c r="A97" s="47" t="s">
        <v>1</v>
      </c>
      <c r="B97" s="48"/>
      <c r="C97" s="48"/>
      <c r="D97" s="48">
        <v>564852.16</v>
      </c>
      <c r="E97" s="49">
        <f t="shared" si="59"/>
        <v>564852</v>
      </c>
      <c r="F97" s="48">
        <f t="shared" si="60"/>
        <v>0</v>
      </c>
      <c r="G97" s="48">
        <f t="shared" si="60"/>
        <v>0</v>
      </c>
      <c r="H97" s="48">
        <f t="shared" si="60"/>
        <v>31067</v>
      </c>
      <c r="I97" s="49">
        <f t="shared" si="61"/>
        <v>31067</v>
      </c>
    </row>
    <row r="98" spans="1:9" ht="11.25" customHeight="1" outlineLevel="1" x14ac:dyDescent="0.2">
      <c r="A98" s="47" t="s">
        <v>0</v>
      </c>
      <c r="B98" s="48"/>
      <c r="C98" s="48"/>
      <c r="D98" s="48">
        <v>3565561.58</v>
      </c>
      <c r="E98" s="49">
        <f t="shared" si="59"/>
        <v>3565562</v>
      </c>
      <c r="F98" s="48">
        <f t="shared" si="60"/>
        <v>0</v>
      </c>
      <c r="G98" s="48">
        <f t="shared" si="60"/>
        <v>0</v>
      </c>
      <c r="H98" s="48">
        <f t="shared" si="60"/>
        <v>196106</v>
      </c>
      <c r="I98" s="49">
        <f t="shared" si="61"/>
        <v>196106</v>
      </c>
    </row>
    <row r="99" spans="1:9" ht="11.25" customHeight="1" x14ac:dyDescent="0.2">
      <c r="A99" s="57" t="s">
        <v>117</v>
      </c>
      <c r="B99" s="55">
        <f>SUM(B100:B104)</f>
        <v>0</v>
      </c>
      <c r="C99" s="55">
        <f t="shared" ref="C99:I99" si="62">SUM(C100:C104)</f>
        <v>0</v>
      </c>
      <c r="D99" s="55">
        <f t="shared" si="62"/>
        <v>2399520</v>
      </c>
      <c r="E99" s="55">
        <f t="shared" si="62"/>
        <v>2399520</v>
      </c>
      <c r="F99" s="55">
        <f t="shared" si="62"/>
        <v>0</v>
      </c>
      <c r="G99" s="55">
        <f t="shared" si="62"/>
        <v>0</v>
      </c>
      <c r="H99" s="55">
        <f t="shared" si="62"/>
        <v>131974</v>
      </c>
      <c r="I99" s="55">
        <f t="shared" si="62"/>
        <v>131974</v>
      </c>
    </row>
    <row r="100" spans="1:9" ht="11.25" customHeight="1" outlineLevel="1" x14ac:dyDescent="0.2">
      <c r="A100" s="47" t="s">
        <v>13</v>
      </c>
      <c r="B100" s="48"/>
      <c r="C100" s="48"/>
      <c r="D100" s="48">
        <v>1356501.69</v>
      </c>
      <c r="E100" s="49">
        <f t="shared" ref="E100:E104" si="63">SUM(B100:D100)</f>
        <v>1356502</v>
      </c>
      <c r="F100" s="48">
        <f t="shared" ref="F100:H104" si="64">B100*$A$7</f>
        <v>0</v>
      </c>
      <c r="G100" s="48">
        <f t="shared" si="64"/>
        <v>0</v>
      </c>
      <c r="H100" s="48">
        <f t="shared" si="64"/>
        <v>74608</v>
      </c>
      <c r="I100" s="49">
        <f t="shared" ref="I100:I104" si="65">SUM(F100:H100)</f>
        <v>74608</v>
      </c>
    </row>
    <row r="101" spans="1:9" ht="11.25" customHeight="1" outlineLevel="1" x14ac:dyDescent="0.2">
      <c r="A101" s="47" t="s">
        <v>14</v>
      </c>
      <c r="B101" s="48"/>
      <c r="C101" s="48"/>
      <c r="D101" s="48">
        <v>395388.2</v>
      </c>
      <c r="E101" s="49">
        <f t="shared" si="63"/>
        <v>395388</v>
      </c>
      <c r="F101" s="48">
        <f t="shared" si="64"/>
        <v>0</v>
      </c>
      <c r="G101" s="48">
        <f t="shared" si="64"/>
        <v>0</v>
      </c>
      <c r="H101" s="48">
        <f t="shared" si="64"/>
        <v>21746</v>
      </c>
      <c r="I101" s="49">
        <f t="shared" si="65"/>
        <v>21746</v>
      </c>
    </row>
    <row r="102" spans="1:9" ht="11.25" customHeight="1" outlineLevel="1" x14ac:dyDescent="0.2">
      <c r="A102" s="47" t="s">
        <v>15</v>
      </c>
      <c r="B102" s="48"/>
      <c r="C102" s="48"/>
      <c r="D102" s="48">
        <v>312631</v>
      </c>
      <c r="E102" s="49">
        <f t="shared" si="63"/>
        <v>312631</v>
      </c>
      <c r="F102" s="48">
        <f t="shared" si="64"/>
        <v>0</v>
      </c>
      <c r="G102" s="48">
        <f t="shared" si="64"/>
        <v>0</v>
      </c>
      <c r="H102" s="48">
        <f t="shared" si="64"/>
        <v>17195</v>
      </c>
      <c r="I102" s="49">
        <f t="shared" si="65"/>
        <v>17195</v>
      </c>
    </row>
    <row r="103" spans="1:9" ht="11.25" customHeight="1" outlineLevel="1" x14ac:dyDescent="0.2">
      <c r="A103" s="47" t="s">
        <v>1</v>
      </c>
      <c r="B103" s="48"/>
      <c r="C103" s="48"/>
      <c r="D103" s="48">
        <v>33676.61</v>
      </c>
      <c r="E103" s="49">
        <f t="shared" si="63"/>
        <v>33677</v>
      </c>
      <c r="F103" s="48">
        <f t="shared" si="64"/>
        <v>0</v>
      </c>
      <c r="G103" s="48">
        <f t="shared" si="64"/>
        <v>0</v>
      </c>
      <c r="H103" s="48">
        <f t="shared" si="64"/>
        <v>1852</v>
      </c>
      <c r="I103" s="49">
        <f t="shared" si="65"/>
        <v>1852</v>
      </c>
    </row>
    <row r="104" spans="1:9" ht="11.25" customHeight="1" outlineLevel="1" x14ac:dyDescent="0.2">
      <c r="A104" s="47" t="s">
        <v>0</v>
      </c>
      <c r="B104" s="48"/>
      <c r="C104" s="48"/>
      <c r="D104" s="48">
        <v>301322.38</v>
      </c>
      <c r="E104" s="49">
        <f t="shared" si="63"/>
        <v>301322</v>
      </c>
      <c r="F104" s="48">
        <f t="shared" si="64"/>
        <v>0</v>
      </c>
      <c r="G104" s="48">
        <f t="shared" si="64"/>
        <v>0</v>
      </c>
      <c r="H104" s="48">
        <f t="shared" si="64"/>
        <v>16573</v>
      </c>
      <c r="I104" s="49">
        <f t="shared" si="65"/>
        <v>16573</v>
      </c>
    </row>
    <row r="105" spans="1:9" ht="11.25" customHeight="1" x14ac:dyDescent="0.2">
      <c r="A105" s="57" t="s">
        <v>44</v>
      </c>
      <c r="B105" s="55">
        <f>SUM(B106:B110)</f>
        <v>10812370</v>
      </c>
      <c r="C105" s="55">
        <f t="shared" ref="C105:I105" si="66">SUM(C106:C110)</f>
        <v>0</v>
      </c>
      <c r="D105" s="55">
        <f t="shared" si="66"/>
        <v>18528115</v>
      </c>
      <c r="E105" s="55">
        <f t="shared" si="66"/>
        <v>29340485</v>
      </c>
      <c r="F105" s="55">
        <f t="shared" si="66"/>
        <v>594680</v>
      </c>
      <c r="G105" s="55">
        <f t="shared" si="66"/>
        <v>0</v>
      </c>
      <c r="H105" s="55">
        <f t="shared" si="66"/>
        <v>1019047</v>
      </c>
      <c r="I105" s="55">
        <f t="shared" si="66"/>
        <v>1613727</v>
      </c>
    </row>
    <row r="106" spans="1:9" ht="11.25" customHeight="1" outlineLevel="1" x14ac:dyDescent="0.2">
      <c r="A106" s="47" t="s">
        <v>13</v>
      </c>
      <c r="B106" s="48">
        <v>6473390</v>
      </c>
      <c r="C106" s="48"/>
      <c r="D106" s="48">
        <v>11914270</v>
      </c>
      <c r="E106" s="49">
        <f t="shared" ref="E106:E110" si="67">SUM(B106:D106)</f>
        <v>18387660</v>
      </c>
      <c r="F106" s="48">
        <f t="shared" ref="F106:H110" si="68">B106*$A$7</f>
        <v>356036</v>
      </c>
      <c r="G106" s="48">
        <f t="shared" si="68"/>
        <v>0</v>
      </c>
      <c r="H106" s="48">
        <f t="shared" si="68"/>
        <v>655285</v>
      </c>
      <c r="I106" s="49">
        <f t="shared" ref="I106:I110" si="69">SUM(F106:H106)</f>
        <v>1011321</v>
      </c>
    </row>
    <row r="107" spans="1:9" ht="11.25" customHeight="1" outlineLevel="1" x14ac:dyDescent="0.2">
      <c r="A107" s="47" t="s">
        <v>14</v>
      </c>
      <c r="B107" s="48">
        <v>1842650.26</v>
      </c>
      <c r="C107" s="48"/>
      <c r="D107" s="48">
        <v>2455492</v>
      </c>
      <c r="E107" s="49">
        <f t="shared" si="67"/>
        <v>4298142</v>
      </c>
      <c r="F107" s="48">
        <f t="shared" si="68"/>
        <v>101346</v>
      </c>
      <c r="G107" s="48">
        <f t="shared" si="68"/>
        <v>0</v>
      </c>
      <c r="H107" s="48">
        <f t="shared" si="68"/>
        <v>135052</v>
      </c>
      <c r="I107" s="49">
        <f t="shared" si="69"/>
        <v>236398</v>
      </c>
    </row>
    <row r="108" spans="1:9" ht="11.25" customHeight="1" outlineLevel="1" x14ac:dyDescent="0.2">
      <c r="A108" s="47" t="s">
        <v>15</v>
      </c>
      <c r="B108" s="48">
        <v>1234288.81</v>
      </c>
      <c r="C108" s="48"/>
      <c r="D108" s="48">
        <v>1240941</v>
      </c>
      <c r="E108" s="49">
        <f t="shared" si="67"/>
        <v>2475230</v>
      </c>
      <c r="F108" s="48">
        <f t="shared" si="68"/>
        <v>67886</v>
      </c>
      <c r="G108" s="48">
        <f t="shared" si="68"/>
        <v>0</v>
      </c>
      <c r="H108" s="48">
        <f t="shared" si="68"/>
        <v>68252</v>
      </c>
      <c r="I108" s="49">
        <f t="shared" si="69"/>
        <v>136138</v>
      </c>
    </row>
    <row r="109" spans="1:9" ht="11.25" customHeight="1" outlineLevel="1" x14ac:dyDescent="0.2">
      <c r="A109" s="47" t="s">
        <v>1</v>
      </c>
      <c r="B109" s="48">
        <v>347679.66</v>
      </c>
      <c r="C109" s="48"/>
      <c r="D109" s="48">
        <v>723942.88</v>
      </c>
      <c r="E109" s="49">
        <f t="shared" si="67"/>
        <v>1071623</v>
      </c>
      <c r="F109" s="48">
        <f t="shared" si="68"/>
        <v>19122</v>
      </c>
      <c r="G109" s="48">
        <f t="shared" si="68"/>
        <v>0</v>
      </c>
      <c r="H109" s="48">
        <f t="shared" si="68"/>
        <v>39817</v>
      </c>
      <c r="I109" s="49">
        <f t="shared" si="69"/>
        <v>58939</v>
      </c>
    </row>
    <row r="110" spans="1:9" ht="11.25" customHeight="1" outlineLevel="1" x14ac:dyDescent="0.2">
      <c r="A110" s="47" t="s">
        <v>0</v>
      </c>
      <c r="B110" s="48">
        <v>914361.15</v>
      </c>
      <c r="C110" s="48"/>
      <c r="D110" s="48">
        <v>2193469</v>
      </c>
      <c r="E110" s="49">
        <f t="shared" si="67"/>
        <v>3107830</v>
      </c>
      <c r="F110" s="48">
        <f t="shared" si="68"/>
        <v>50290</v>
      </c>
      <c r="G110" s="48">
        <f t="shared" si="68"/>
        <v>0</v>
      </c>
      <c r="H110" s="48">
        <f t="shared" si="68"/>
        <v>120641</v>
      </c>
      <c r="I110" s="49">
        <f t="shared" si="69"/>
        <v>170931</v>
      </c>
    </row>
    <row r="111" spans="1:9" ht="11.25" customHeight="1" x14ac:dyDescent="0.2">
      <c r="A111" s="57" t="s">
        <v>118</v>
      </c>
      <c r="B111" s="55">
        <f>SUM(B112:B116)</f>
        <v>0</v>
      </c>
      <c r="C111" s="55">
        <f t="shared" ref="C111:I111" si="70">SUM(C112:C116)</f>
        <v>0</v>
      </c>
      <c r="D111" s="55">
        <f t="shared" si="70"/>
        <v>6533218</v>
      </c>
      <c r="E111" s="55">
        <f t="shared" si="70"/>
        <v>6533218</v>
      </c>
      <c r="F111" s="55">
        <f t="shared" si="70"/>
        <v>0</v>
      </c>
      <c r="G111" s="55">
        <f t="shared" si="70"/>
        <v>0</v>
      </c>
      <c r="H111" s="55">
        <f t="shared" si="70"/>
        <v>359326</v>
      </c>
      <c r="I111" s="55">
        <f t="shared" si="70"/>
        <v>359326</v>
      </c>
    </row>
    <row r="112" spans="1:9" ht="11.25" customHeight="1" outlineLevel="1" x14ac:dyDescent="0.2">
      <c r="A112" s="47" t="s">
        <v>13</v>
      </c>
      <c r="B112" s="48"/>
      <c r="C112" s="48"/>
      <c r="D112" s="48">
        <v>3882516.35</v>
      </c>
      <c r="E112" s="49">
        <f t="shared" ref="E112:E116" si="71">SUM(B112:D112)</f>
        <v>3882516</v>
      </c>
      <c r="F112" s="48">
        <f t="shared" ref="F112:H116" si="72">B112*$A$7</f>
        <v>0</v>
      </c>
      <c r="G112" s="48">
        <f t="shared" si="72"/>
        <v>0</v>
      </c>
      <c r="H112" s="48">
        <f t="shared" si="72"/>
        <v>213538</v>
      </c>
      <c r="I112" s="49">
        <f t="shared" ref="I112:I116" si="73">SUM(F112:H112)</f>
        <v>213538</v>
      </c>
    </row>
    <row r="113" spans="1:9" ht="11.25" customHeight="1" outlineLevel="1" x14ac:dyDescent="0.2">
      <c r="A113" s="47" t="s">
        <v>14</v>
      </c>
      <c r="B113" s="48"/>
      <c r="C113" s="48"/>
      <c r="D113" s="48">
        <v>669332.65</v>
      </c>
      <c r="E113" s="49">
        <f t="shared" si="71"/>
        <v>669333</v>
      </c>
      <c r="F113" s="48">
        <f t="shared" si="72"/>
        <v>0</v>
      </c>
      <c r="G113" s="48">
        <f t="shared" si="72"/>
        <v>0</v>
      </c>
      <c r="H113" s="48">
        <f t="shared" si="72"/>
        <v>36813</v>
      </c>
      <c r="I113" s="49">
        <f t="shared" si="73"/>
        <v>36813</v>
      </c>
    </row>
    <row r="114" spans="1:9" ht="11.25" customHeight="1" outlineLevel="1" x14ac:dyDescent="0.2">
      <c r="A114" s="47" t="s">
        <v>15</v>
      </c>
      <c r="B114" s="48"/>
      <c r="C114" s="48"/>
      <c r="D114" s="48">
        <v>643243.74</v>
      </c>
      <c r="E114" s="49">
        <f t="shared" si="71"/>
        <v>643244</v>
      </c>
      <c r="F114" s="48">
        <f t="shared" si="72"/>
        <v>0</v>
      </c>
      <c r="G114" s="48">
        <f t="shared" si="72"/>
        <v>0</v>
      </c>
      <c r="H114" s="48">
        <f t="shared" si="72"/>
        <v>35378</v>
      </c>
      <c r="I114" s="49">
        <f t="shared" si="73"/>
        <v>35378</v>
      </c>
    </row>
    <row r="115" spans="1:9" ht="11.25" customHeight="1" outlineLevel="1" x14ac:dyDescent="0.2">
      <c r="A115" s="47" t="s">
        <v>1</v>
      </c>
      <c r="B115" s="48"/>
      <c r="C115" s="48"/>
      <c r="D115" s="48">
        <v>210624.23</v>
      </c>
      <c r="E115" s="49">
        <f t="shared" si="71"/>
        <v>210624</v>
      </c>
      <c r="F115" s="48">
        <f t="shared" si="72"/>
        <v>0</v>
      </c>
      <c r="G115" s="48">
        <f t="shared" si="72"/>
        <v>0</v>
      </c>
      <c r="H115" s="48">
        <f t="shared" si="72"/>
        <v>11584</v>
      </c>
      <c r="I115" s="49">
        <f t="shared" si="73"/>
        <v>11584</v>
      </c>
    </row>
    <row r="116" spans="1:9" ht="11.25" customHeight="1" outlineLevel="1" x14ac:dyDescent="0.2">
      <c r="A116" s="47" t="s">
        <v>0</v>
      </c>
      <c r="B116" s="48"/>
      <c r="C116" s="48"/>
      <c r="D116" s="48">
        <v>1127500.69</v>
      </c>
      <c r="E116" s="49">
        <f t="shared" si="71"/>
        <v>1127501</v>
      </c>
      <c r="F116" s="48">
        <f t="shared" si="72"/>
        <v>0</v>
      </c>
      <c r="G116" s="48">
        <f t="shared" si="72"/>
        <v>0</v>
      </c>
      <c r="H116" s="48">
        <f t="shared" si="72"/>
        <v>62013</v>
      </c>
      <c r="I116" s="49">
        <f t="shared" si="73"/>
        <v>62013</v>
      </c>
    </row>
    <row r="117" spans="1:9" ht="11.25" customHeight="1" x14ac:dyDescent="0.2">
      <c r="A117" s="57" t="s">
        <v>45</v>
      </c>
      <c r="B117" s="55">
        <f>SUM(B118:B122)</f>
        <v>136058</v>
      </c>
      <c r="C117" s="55">
        <f t="shared" ref="C117:I117" si="74">SUM(C118:C122)</f>
        <v>0</v>
      </c>
      <c r="D117" s="55">
        <f t="shared" si="74"/>
        <v>25167863</v>
      </c>
      <c r="E117" s="55">
        <f t="shared" si="74"/>
        <v>25303920</v>
      </c>
      <c r="F117" s="55">
        <f t="shared" si="74"/>
        <v>7483</v>
      </c>
      <c r="G117" s="55">
        <f t="shared" si="74"/>
        <v>0</v>
      </c>
      <c r="H117" s="55">
        <f t="shared" si="74"/>
        <v>1384232</v>
      </c>
      <c r="I117" s="55">
        <f t="shared" si="74"/>
        <v>1391715</v>
      </c>
    </row>
    <row r="118" spans="1:9" ht="11.25" customHeight="1" outlineLevel="1" x14ac:dyDescent="0.2">
      <c r="A118" s="47" t="s">
        <v>13</v>
      </c>
      <c r="B118" s="48">
        <v>70679.28</v>
      </c>
      <c r="C118" s="48"/>
      <c r="D118" s="48">
        <v>9311009</v>
      </c>
      <c r="E118" s="49">
        <f t="shared" ref="E118:E122" si="75">SUM(B118:D118)</f>
        <v>9381688</v>
      </c>
      <c r="F118" s="48">
        <f t="shared" ref="F118:H122" si="76">B118*$A$7</f>
        <v>3887</v>
      </c>
      <c r="G118" s="48">
        <f t="shared" si="76"/>
        <v>0</v>
      </c>
      <c r="H118" s="48">
        <f t="shared" si="76"/>
        <v>512105</v>
      </c>
      <c r="I118" s="49">
        <f t="shared" ref="I118:I122" si="77">SUM(F118:H118)</f>
        <v>515992</v>
      </c>
    </row>
    <row r="119" spans="1:9" ht="11.25" customHeight="1" outlineLevel="1" x14ac:dyDescent="0.2">
      <c r="A119" s="47" t="s">
        <v>14</v>
      </c>
      <c r="B119" s="48">
        <v>26504.73</v>
      </c>
      <c r="C119" s="48"/>
      <c r="D119" s="48">
        <v>10597214</v>
      </c>
      <c r="E119" s="49">
        <f t="shared" si="75"/>
        <v>10623719</v>
      </c>
      <c r="F119" s="48">
        <f t="shared" si="76"/>
        <v>1458</v>
      </c>
      <c r="G119" s="48">
        <f t="shared" si="76"/>
        <v>0</v>
      </c>
      <c r="H119" s="48">
        <f t="shared" si="76"/>
        <v>582847</v>
      </c>
      <c r="I119" s="49">
        <f t="shared" si="77"/>
        <v>584305</v>
      </c>
    </row>
    <row r="120" spans="1:9" ht="11.25" customHeight="1" outlineLevel="1" x14ac:dyDescent="0.2">
      <c r="A120" s="47" t="s">
        <v>15</v>
      </c>
      <c r="B120" s="48">
        <v>26504.73</v>
      </c>
      <c r="C120" s="48"/>
      <c r="D120" s="48">
        <v>2656833.83</v>
      </c>
      <c r="E120" s="49">
        <f t="shared" si="75"/>
        <v>2683339</v>
      </c>
      <c r="F120" s="48">
        <f t="shared" si="76"/>
        <v>1458</v>
      </c>
      <c r="G120" s="48">
        <f t="shared" si="76"/>
        <v>0</v>
      </c>
      <c r="H120" s="48">
        <f t="shared" si="76"/>
        <v>146126</v>
      </c>
      <c r="I120" s="49">
        <f t="shared" si="77"/>
        <v>147584</v>
      </c>
    </row>
    <row r="121" spans="1:9" ht="11.25" customHeight="1" outlineLevel="1" x14ac:dyDescent="0.2">
      <c r="A121" s="47" t="s">
        <v>1</v>
      </c>
      <c r="B121" s="48"/>
      <c r="C121" s="48"/>
      <c r="D121" s="48">
        <v>711553.16</v>
      </c>
      <c r="E121" s="49">
        <f t="shared" si="75"/>
        <v>711553</v>
      </c>
      <c r="F121" s="48">
        <f t="shared" si="76"/>
        <v>0</v>
      </c>
      <c r="G121" s="48">
        <f t="shared" si="76"/>
        <v>0</v>
      </c>
      <c r="H121" s="48">
        <f t="shared" si="76"/>
        <v>39135</v>
      </c>
      <c r="I121" s="49">
        <f t="shared" si="77"/>
        <v>39135</v>
      </c>
    </row>
    <row r="122" spans="1:9" ht="11.25" customHeight="1" outlineLevel="1" x14ac:dyDescent="0.2">
      <c r="A122" s="47" t="s">
        <v>0</v>
      </c>
      <c r="B122" s="48">
        <v>12368.87</v>
      </c>
      <c r="C122" s="48"/>
      <c r="D122" s="48">
        <v>1891252.6</v>
      </c>
      <c r="E122" s="49">
        <f t="shared" si="75"/>
        <v>1903621</v>
      </c>
      <c r="F122" s="48">
        <f t="shared" si="76"/>
        <v>680</v>
      </c>
      <c r="G122" s="48">
        <f t="shared" si="76"/>
        <v>0</v>
      </c>
      <c r="H122" s="48">
        <f t="shared" si="76"/>
        <v>104019</v>
      </c>
      <c r="I122" s="49">
        <f t="shared" si="77"/>
        <v>104699</v>
      </c>
    </row>
    <row r="123" spans="1:9" ht="11.25" customHeight="1" x14ac:dyDescent="0.2">
      <c r="A123" s="57" t="s">
        <v>119</v>
      </c>
      <c r="B123" s="55">
        <f>SUM(B124:B128)</f>
        <v>707125</v>
      </c>
      <c r="C123" s="55">
        <f t="shared" ref="C123:I123" si="78">SUM(C124:C128)</f>
        <v>0</v>
      </c>
      <c r="D123" s="55">
        <f t="shared" si="78"/>
        <v>0</v>
      </c>
      <c r="E123" s="55">
        <f t="shared" si="78"/>
        <v>707126</v>
      </c>
      <c r="F123" s="55">
        <f t="shared" si="78"/>
        <v>38892</v>
      </c>
      <c r="G123" s="55">
        <f t="shared" si="78"/>
        <v>0</v>
      </c>
      <c r="H123" s="55">
        <f t="shared" si="78"/>
        <v>0</v>
      </c>
      <c r="I123" s="55">
        <f t="shared" si="78"/>
        <v>38892</v>
      </c>
    </row>
    <row r="124" spans="1:9" ht="11.25" customHeight="1" outlineLevel="1" x14ac:dyDescent="0.2">
      <c r="A124" s="47" t="s">
        <v>13</v>
      </c>
      <c r="B124" s="48">
        <v>240330.32</v>
      </c>
      <c r="C124" s="48"/>
      <c r="D124" s="48"/>
      <c r="E124" s="49">
        <f t="shared" ref="E124:E128" si="79">SUM(B124:D124)</f>
        <v>240330</v>
      </c>
      <c r="F124" s="48">
        <f t="shared" ref="F124:H128" si="80">B124*$A$7</f>
        <v>13218</v>
      </c>
      <c r="G124" s="48">
        <f t="shared" si="80"/>
        <v>0</v>
      </c>
      <c r="H124" s="48">
        <f t="shared" si="80"/>
        <v>0</v>
      </c>
      <c r="I124" s="49">
        <f t="shared" ref="I124:I128" si="81">SUM(F124:H124)</f>
        <v>13218</v>
      </c>
    </row>
    <row r="125" spans="1:9" ht="11.25" customHeight="1" outlineLevel="1" x14ac:dyDescent="0.2">
      <c r="A125" s="47" t="s">
        <v>14</v>
      </c>
      <c r="B125" s="48">
        <v>190730.1</v>
      </c>
      <c r="C125" s="48"/>
      <c r="D125" s="48"/>
      <c r="E125" s="49">
        <f t="shared" si="79"/>
        <v>190730</v>
      </c>
      <c r="F125" s="48">
        <f t="shared" si="80"/>
        <v>10490</v>
      </c>
      <c r="G125" s="48">
        <f t="shared" si="80"/>
        <v>0</v>
      </c>
      <c r="H125" s="48">
        <f t="shared" si="80"/>
        <v>0</v>
      </c>
      <c r="I125" s="49">
        <f t="shared" si="81"/>
        <v>10490</v>
      </c>
    </row>
    <row r="126" spans="1:9" ht="11.25" customHeight="1" outlineLevel="1" x14ac:dyDescent="0.2">
      <c r="A126" s="47" t="s">
        <v>15</v>
      </c>
      <c r="B126" s="48">
        <v>136161.54</v>
      </c>
      <c r="C126" s="48"/>
      <c r="D126" s="48"/>
      <c r="E126" s="49">
        <f t="shared" si="79"/>
        <v>136162</v>
      </c>
      <c r="F126" s="48">
        <f t="shared" si="80"/>
        <v>7489</v>
      </c>
      <c r="G126" s="48">
        <f t="shared" si="80"/>
        <v>0</v>
      </c>
      <c r="H126" s="48">
        <f t="shared" si="80"/>
        <v>0</v>
      </c>
      <c r="I126" s="49">
        <f t="shared" si="81"/>
        <v>7489</v>
      </c>
    </row>
    <row r="127" spans="1:9" ht="11.25" customHeight="1" outlineLevel="1" x14ac:dyDescent="0.2">
      <c r="A127" s="47" t="s">
        <v>1</v>
      </c>
      <c r="B127" s="48">
        <v>40328.76</v>
      </c>
      <c r="C127" s="48"/>
      <c r="D127" s="48"/>
      <c r="E127" s="49">
        <f t="shared" si="79"/>
        <v>40329</v>
      </c>
      <c r="F127" s="48">
        <f t="shared" si="80"/>
        <v>2218</v>
      </c>
      <c r="G127" s="48">
        <f t="shared" si="80"/>
        <v>0</v>
      </c>
      <c r="H127" s="48">
        <f t="shared" si="80"/>
        <v>0</v>
      </c>
      <c r="I127" s="49">
        <f t="shared" si="81"/>
        <v>2218</v>
      </c>
    </row>
    <row r="128" spans="1:9" ht="11.25" customHeight="1" outlineLevel="1" x14ac:dyDescent="0.2">
      <c r="A128" s="47" t="s">
        <v>0</v>
      </c>
      <c r="B128" s="48">
        <v>99574.62</v>
      </c>
      <c r="C128" s="48"/>
      <c r="D128" s="48"/>
      <c r="E128" s="49">
        <f t="shared" si="79"/>
        <v>99575</v>
      </c>
      <c r="F128" s="48">
        <f t="shared" si="80"/>
        <v>5477</v>
      </c>
      <c r="G128" s="48">
        <f t="shared" si="80"/>
        <v>0</v>
      </c>
      <c r="H128" s="48">
        <f t="shared" si="80"/>
        <v>0</v>
      </c>
      <c r="I128" s="49">
        <f t="shared" si="81"/>
        <v>5477</v>
      </c>
    </row>
    <row r="129" spans="1:9" ht="11.25" customHeight="1" x14ac:dyDescent="0.2">
      <c r="A129" s="57" t="s">
        <v>46</v>
      </c>
      <c r="B129" s="55">
        <f>SUM(B130:B134)</f>
        <v>0</v>
      </c>
      <c r="C129" s="55">
        <f t="shared" ref="C129:I129" si="82">SUM(C130:C134)</f>
        <v>0</v>
      </c>
      <c r="D129" s="55">
        <f t="shared" si="82"/>
        <v>14901603</v>
      </c>
      <c r="E129" s="55">
        <f t="shared" si="82"/>
        <v>14901602</v>
      </c>
      <c r="F129" s="55">
        <f t="shared" si="82"/>
        <v>0</v>
      </c>
      <c r="G129" s="55">
        <f t="shared" si="82"/>
        <v>0</v>
      </c>
      <c r="H129" s="55">
        <f t="shared" si="82"/>
        <v>819589</v>
      </c>
      <c r="I129" s="55">
        <f t="shared" si="82"/>
        <v>819589</v>
      </c>
    </row>
    <row r="130" spans="1:9" ht="11.25" customHeight="1" outlineLevel="1" x14ac:dyDescent="0.2">
      <c r="A130" s="47" t="s">
        <v>13</v>
      </c>
      <c r="B130" s="48"/>
      <c r="C130" s="48"/>
      <c r="D130" s="48">
        <v>1526360.53</v>
      </c>
      <c r="E130" s="49">
        <f t="shared" ref="E130:E134" si="83">SUM(B130:D130)</f>
        <v>1526361</v>
      </c>
      <c r="F130" s="48">
        <f t="shared" ref="F130:H134" si="84">B130*$A$7</f>
        <v>0</v>
      </c>
      <c r="G130" s="48">
        <f t="shared" si="84"/>
        <v>0</v>
      </c>
      <c r="H130" s="48">
        <f t="shared" si="84"/>
        <v>83950</v>
      </c>
      <c r="I130" s="49">
        <f t="shared" ref="I130:I134" si="85">SUM(F130:H130)</f>
        <v>83950</v>
      </c>
    </row>
    <row r="131" spans="1:9" ht="11.25" customHeight="1" outlineLevel="1" x14ac:dyDescent="0.2">
      <c r="A131" s="47" t="s">
        <v>14</v>
      </c>
      <c r="B131" s="48"/>
      <c r="C131" s="48"/>
      <c r="D131" s="48">
        <v>8557888</v>
      </c>
      <c r="E131" s="49">
        <f t="shared" si="83"/>
        <v>8557888</v>
      </c>
      <c r="F131" s="48">
        <f t="shared" si="84"/>
        <v>0</v>
      </c>
      <c r="G131" s="48">
        <f t="shared" si="84"/>
        <v>0</v>
      </c>
      <c r="H131" s="48">
        <f t="shared" si="84"/>
        <v>470684</v>
      </c>
      <c r="I131" s="49">
        <f t="shared" si="85"/>
        <v>470684</v>
      </c>
    </row>
    <row r="132" spans="1:9" ht="11.25" customHeight="1" outlineLevel="1" x14ac:dyDescent="0.2">
      <c r="A132" s="47" t="s">
        <v>15</v>
      </c>
      <c r="B132" s="48"/>
      <c r="C132" s="48"/>
      <c r="D132" s="48">
        <v>585723.35</v>
      </c>
      <c r="E132" s="49">
        <f t="shared" si="83"/>
        <v>585723</v>
      </c>
      <c r="F132" s="48">
        <f t="shared" si="84"/>
        <v>0</v>
      </c>
      <c r="G132" s="48">
        <f t="shared" si="84"/>
        <v>0</v>
      </c>
      <c r="H132" s="48">
        <f t="shared" si="84"/>
        <v>32215</v>
      </c>
      <c r="I132" s="49">
        <f t="shared" si="85"/>
        <v>32215</v>
      </c>
    </row>
    <row r="133" spans="1:9" ht="11.25" customHeight="1" outlineLevel="1" x14ac:dyDescent="0.2">
      <c r="A133" s="47" t="s">
        <v>1</v>
      </c>
      <c r="B133" s="48"/>
      <c r="C133" s="48"/>
      <c r="D133" s="48">
        <v>209834.3</v>
      </c>
      <c r="E133" s="49">
        <f t="shared" si="83"/>
        <v>209834</v>
      </c>
      <c r="F133" s="48">
        <f t="shared" si="84"/>
        <v>0</v>
      </c>
      <c r="G133" s="48">
        <f t="shared" si="84"/>
        <v>0</v>
      </c>
      <c r="H133" s="48">
        <f t="shared" si="84"/>
        <v>11541</v>
      </c>
      <c r="I133" s="49">
        <f t="shared" si="85"/>
        <v>11541</v>
      </c>
    </row>
    <row r="134" spans="1:9" ht="11.25" customHeight="1" outlineLevel="1" x14ac:dyDescent="0.2">
      <c r="A134" s="47" t="s">
        <v>0</v>
      </c>
      <c r="B134" s="48"/>
      <c r="C134" s="48"/>
      <c r="D134" s="48">
        <v>4021796.4</v>
      </c>
      <c r="E134" s="49">
        <f t="shared" si="83"/>
        <v>4021796</v>
      </c>
      <c r="F134" s="48">
        <f t="shared" si="84"/>
        <v>0</v>
      </c>
      <c r="G134" s="48">
        <f t="shared" si="84"/>
        <v>0</v>
      </c>
      <c r="H134" s="48">
        <f t="shared" si="84"/>
        <v>221199</v>
      </c>
      <c r="I134" s="49">
        <f t="shared" si="85"/>
        <v>221199</v>
      </c>
    </row>
    <row r="135" spans="1:9" ht="11.25" customHeight="1" x14ac:dyDescent="0.2">
      <c r="A135" s="57" t="s">
        <v>47</v>
      </c>
      <c r="B135" s="55">
        <f>SUM(B136:B140)</f>
        <v>0</v>
      </c>
      <c r="C135" s="55">
        <f t="shared" ref="C135:I135" si="86">SUM(C136:C140)</f>
        <v>0</v>
      </c>
      <c r="D135" s="55">
        <f t="shared" si="86"/>
        <v>6790616</v>
      </c>
      <c r="E135" s="55">
        <f t="shared" si="86"/>
        <v>6790616</v>
      </c>
      <c r="F135" s="55">
        <f t="shared" si="86"/>
        <v>0</v>
      </c>
      <c r="G135" s="55">
        <f t="shared" si="86"/>
        <v>0</v>
      </c>
      <c r="H135" s="55">
        <f t="shared" si="86"/>
        <v>373484</v>
      </c>
      <c r="I135" s="55">
        <f t="shared" si="86"/>
        <v>373484</v>
      </c>
    </row>
    <row r="136" spans="1:9" ht="11.25" customHeight="1" outlineLevel="1" x14ac:dyDescent="0.2">
      <c r="A136" s="47" t="s">
        <v>13</v>
      </c>
      <c r="B136" s="48"/>
      <c r="C136" s="48"/>
      <c r="D136" s="48">
        <v>1027863.79</v>
      </c>
      <c r="E136" s="49">
        <f t="shared" ref="E136:E140" si="87">SUM(B136:D136)</f>
        <v>1027864</v>
      </c>
      <c r="F136" s="48">
        <f t="shared" ref="F136:H140" si="88">B136*$A$7</f>
        <v>0</v>
      </c>
      <c r="G136" s="48">
        <f t="shared" si="88"/>
        <v>0</v>
      </c>
      <c r="H136" s="48">
        <f t="shared" si="88"/>
        <v>56533</v>
      </c>
      <c r="I136" s="49">
        <f t="shared" ref="I136:I140" si="89">SUM(F136:H136)</f>
        <v>56533</v>
      </c>
    </row>
    <row r="137" spans="1:9" ht="11.25" customHeight="1" outlineLevel="1" x14ac:dyDescent="0.2">
      <c r="A137" s="47" t="s">
        <v>14</v>
      </c>
      <c r="B137" s="48"/>
      <c r="C137" s="48"/>
      <c r="D137" s="48">
        <v>3511512.88</v>
      </c>
      <c r="E137" s="49">
        <f t="shared" si="87"/>
        <v>3511513</v>
      </c>
      <c r="F137" s="48">
        <f t="shared" si="88"/>
        <v>0</v>
      </c>
      <c r="G137" s="48">
        <f t="shared" si="88"/>
        <v>0</v>
      </c>
      <c r="H137" s="48">
        <f t="shared" si="88"/>
        <v>193133</v>
      </c>
      <c r="I137" s="49">
        <f t="shared" si="89"/>
        <v>193133</v>
      </c>
    </row>
    <row r="138" spans="1:9" ht="11.25" customHeight="1" outlineLevel="1" x14ac:dyDescent="0.2">
      <c r="A138" s="47" t="s">
        <v>15</v>
      </c>
      <c r="B138" s="48"/>
      <c r="C138" s="48"/>
      <c r="D138" s="48">
        <v>629981.04</v>
      </c>
      <c r="E138" s="49">
        <f t="shared" si="87"/>
        <v>629981</v>
      </c>
      <c r="F138" s="48">
        <f t="shared" si="88"/>
        <v>0</v>
      </c>
      <c r="G138" s="48">
        <f t="shared" si="88"/>
        <v>0</v>
      </c>
      <c r="H138" s="48">
        <f t="shared" si="88"/>
        <v>34649</v>
      </c>
      <c r="I138" s="49">
        <f t="shared" si="89"/>
        <v>34649</v>
      </c>
    </row>
    <row r="139" spans="1:9" ht="11.25" customHeight="1" outlineLevel="1" x14ac:dyDescent="0.2">
      <c r="A139" s="47" t="s">
        <v>1</v>
      </c>
      <c r="B139" s="48"/>
      <c r="C139" s="48"/>
      <c r="D139" s="48">
        <v>53529.16</v>
      </c>
      <c r="E139" s="49">
        <f t="shared" si="87"/>
        <v>53529</v>
      </c>
      <c r="F139" s="48">
        <f t="shared" si="88"/>
        <v>0</v>
      </c>
      <c r="G139" s="48">
        <f t="shared" si="88"/>
        <v>0</v>
      </c>
      <c r="H139" s="48">
        <f t="shared" si="88"/>
        <v>2944</v>
      </c>
      <c r="I139" s="49">
        <f t="shared" si="89"/>
        <v>2944</v>
      </c>
    </row>
    <row r="140" spans="1:9" ht="11.25" customHeight="1" outlineLevel="1" x14ac:dyDescent="0.2">
      <c r="A140" s="47" t="s">
        <v>0</v>
      </c>
      <c r="B140" s="48"/>
      <c r="C140" s="48"/>
      <c r="D140" s="48">
        <v>1567728.74</v>
      </c>
      <c r="E140" s="49">
        <f t="shared" si="87"/>
        <v>1567729</v>
      </c>
      <c r="F140" s="48">
        <f t="shared" si="88"/>
        <v>0</v>
      </c>
      <c r="G140" s="48">
        <f t="shared" si="88"/>
        <v>0</v>
      </c>
      <c r="H140" s="48">
        <f t="shared" si="88"/>
        <v>86225</v>
      </c>
      <c r="I140" s="49">
        <f t="shared" si="89"/>
        <v>86225</v>
      </c>
    </row>
    <row r="141" spans="1:9" ht="11.25" customHeight="1" x14ac:dyDescent="0.2">
      <c r="A141" s="57" t="s">
        <v>48</v>
      </c>
      <c r="B141" s="55">
        <f>SUM(B142:B146)</f>
        <v>0</v>
      </c>
      <c r="C141" s="55">
        <f t="shared" ref="C141:I141" si="90">SUM(C142:C146)</f>
        <v>0</v>
      </c>
      <c r="D141" s="55">
        <f t="shared" si="90"/>
        <v>10422096</v>
      </c>
      <c r="E141" s="55">
        <f t="shared" si="90"/>
        <v>10422095</v>
      </c>
      <c r="F141" s="55">
        <f t="shared" si="90"/>
        <v>0</v>
      </c>
      <c r="G141" s="55">
        <f t="shared" si="90"/>
        <v>0</v>
      </c>
      <c r="H141" s="55">
        <f t="shared" si="90"/>
        <v>573215</v>
      </c>
      <c r="I141" s="55">
        <f t="shared" si="90"/>
        <v>573215</v>
      </c>
    </row>
    <row r="142" spans="1:9" ht="11.25" customHeight="1" outlineLevel="1" x14ac:dyDescent="0.2">
      <c r="A142" s="47" t="s">
        <v>13</v>
      </c>
      <c r="B142" s="48"/>
      <c r="C142" s="48"/>
      <c r="D142" s="48">
        <v>2143827.33</v>
      </c>
      <c r="E142" s="49">
        <f t="shared" ref="E142:E146" si="91">SUM(B142:D142)</f>
        <v>2143827</v>
      </c>
      <c r="F142" s="48">
        <f t="shared" ref="F142:H146" si="92">B142*$A$7</f>
        <v>0</v>
      </c>
      <c r="G142" s="48">
        <f t="shared" si="92"/>
        <v>0</v>
      </c>
      <c r="H142" s="48">
        <f t="shared" si="92"/>
        <v>117911</v>
      </c>
      <c r="I142" s="49">
        <f t="shared" ref="I142:I146" si="93">SUM(F142:H142)</f>
        <v>117911</v>
      </c>
    </row>
    <row r="143" spans="1:9" ht="11.25" customHeight="1" outlineLevel="1" x14ac:dyDescent="0.2">
      <c r="A143" s="47" t="s">
        <v>14</v>
      </c>
      <c r="B143" s="48"/>
      <c r="C143" s="48"/>
      <c r="D143" s="48">
        <v>4897658.38</v>
      </c>
      <c r="E143" s="49">
        <f t="shared" si="91"/>
        <v>4897658</v>
      </c>
      <c r="F143" s="48">
        <f t="shared" si="92"/>
        <v>0</v>
      </c>
      <c r="G143" s="48">
        <f t="shared" si="92"/>
        <v>0</v>
      </c>
      <c r="H143" s="48">
        <f t="shared" si="92"/>
        <v>269371</v>
      </c>
      <c r="I143" s="49">
        <f t="shared" si="93"/>
        <v>269371</v>
      </c>
    </row>
    <row r="144" spans="1:9" ht="11.25" customHeight="1" outlineLevel="1" x14ac:dyDescent="0.2">
      <c r="A144" s="47" t="s">
        <v>15</v>
      </c>
      <c r="B144" s="48"/>
      <c r="C144" s="48"/>
      <c r="D144" s="48">
        <v>781006.02</v>
      </c>
      <c r="E144" s="49">
        <f t="shared" si="91"/>
        <v>781006</v>
      </c>
      <c r="F144" s="48">
        <f t="shared" si="92"/>
        <v>0</v>
      </c>
      <c r="G144" s="48">
        <f t="shared" si="92"/>
        <v>0</v>
      </c>
      <c r="H144" s="48">
        <f t="shared" si="92"/>
        <v>42955</v>
      </c>
      <c r="I144" s="49">
        <f t="shared" si="93"/>
        <v>42955</v>
      </c>
    </row>
    <row r="145" spans="1:9" ht="11.25" customHeight="1" outlineLevel="1" x14ac:dyDescent="0.2">
      <c r="A145" s="47" t="s">
        <v>1</v>
      </c>
      <c r="B145" s="48"/>
      <c r="C145" s="48"/>
      <c r="D145" s="48">
        <v>289369.3</v>
      </c>
      <c r="E145" s="49">
        <f t="shared" si="91"/>
        <v>289369</v>
      </c>
      <c r="F145" s="48">
        <f t="shared" si="92"/>
        <v>0</v>
      </c>
      <c r="G145" s="48">
        <f t="shared" si="92"/>
        <v>0</v>
      </c>
      <c r="H145" s="48">
        <f t="shared" si="92"/>
        <v>15915</v>
      </c>
      <c r="I145" s="49">
        <f t="shared" si="93"/>
        <v>15915</v>
      </c>
    </row>
    <row r="146" spans="1:9" ht="11.25" customHeight="1" outlineLevel="1" x14ac:dyDescent="0.2">
      <c r="A146" s="47" t="s">
        <v>0</v>
      </c>
      <c r="B146" s="48"/>
      <c r="C146" s="48"/>
      <c r="D146" s="48">
        <v>2310235.42</v>
      </c>
      <c r="E146" s="49">
        <f t="shared" si="91"/>
        <v>2310235</v>
      </c>
      <c r="F146" s="48">
        <f t="shared" si="92"/>
        <v>0</v>
      </c>
      <c r="G146" s="48">
        <f t="shared" si="92"/>
        <v>0</v>
      </c>
      <c r="H146" s="48">
        <f t="shared" si="92"/>
        <v>127063</v>
      </c>
      <c r="I146" s="49">
        <f t="shared" si="93"/>
        <v>127063</v>
      </c>
    </row>
    <row r="147" spans="1:9" ht="11.25" customHeight="1" x14ac:dyDescent="0.2">
      <c r="A147" s="57" t="s">
        <v>49</v>
      </c>
      <c r="B147" s="55">
        <f>SUM(B148:B152)</f>
        <v>0</v>
      </c>
      <c r="C147" s="55">
        <f t="shared" ref="C147:I147" si="94">SUM(C148:C152)</f>
        <v>0</v>
      </c>
      <c r="D147" s="55">
        <f t="shared" si="94"/>
        <v>10002221</v>
      </c>
      <c r="E147" s="55">
        <f t="shared" si="94"/>
        <v>10002221</v>
      </c>
      <c r="F147" s="55">
        <f t="shared" si="94"/>
        <v>0</v>
      </c>
      <c r="G147" s="55">
        <f t="shared" si="94"/>
        <v>0</v>
      </c>
      <c r="H147" s="55">
        <f t="shared" si="94"/>
        <v>550123</v>
      </c>
      <c r="I147" s="55">
        <f t="shared" si="94"/>
        <v>550123</v>
      </c>
    </row>
    <row r="148" spans="1:9" ht="11.25" customHeight="1" outlineLevel="1" x14ac:dyDescent="0.2">
      <c r="A148" s="47" t="s">
        <v>13</v>
      </c>
      <c r="B148" s="48"/>
      <c r="C148" s="48"/>
      <c r="D148" s="48">
        <v>1033559.74</v>
      </c>
      <c r="E148" s="49">
        <f t="shared" ref="E148:E152" si="95">SUM(B148:D148)</f>
        <v>1033560</v>
      </c>
      <c r="F148" s="48">
        <f t="shared" ref="F148:H152" si="96">B148*$A$7</f>
        <v>0</v>
      </c>
      <c r="G148" s="48">
        <f t="shared" si="96"/>
        <v>0</v>
      </c>
      <c r="H148" s="48">
        <f t="shared" si="96"/>
        <v>56846</v>
      </c>
      <c r="I148" s="49">
        <f t="shared" ref="I148:I152" si="97">SUM(F148:H148)</f>
        <v>56846</v>
      </c>
    </row>
    <row r="149" spans="1:9" ht="11.25" customHeight="1" outlineLevel="1" x14ac:dyDescent="0.2">
      <c r="A149" s="47" t="s">
        <v>14</v>
      </c>
      <c r="B149" s="48"/>
      <c r="C149" s="48"/>
      <c r="D149" s="48">
        <v>5901138</v>
      </c>
      <c r="E149" s="49">
        <f t="shared" si="95"/>
        <v>5901138</v>
      </c>
      <c r="F149" s="48">
        <f t="shared" si="96"/>
        <v>0</v>
      </c>
      <c r="G149" s="48">
        <f t="shared" si="96"/>
        <v>0</v>
      </c>
      <c r="H149" s="48">
        <f t="shared" si="96"/>
        <v>324563</v>
      </c>
      <c r="I149" s="49">
        <f t="shared" si="97"/>
        <v>324563</v>
      </c>
    </row>
    <row r="150" spans="1:9" ht="11.25" customHeight="1" outlineLevel="1" x14ac:dyDescent="0.2">
      <c r="A150" s="47" t="s">
        <v>15</v>
      </c>
      <c r="B150" s="48"/>
      <c r="C150" s="48"/>
      <c r="D150" s="48">
        <v>747267.08</v>
      </c>
      <c r="E150" s="49">
        <f t="shared" si="95"/>
        <v>747267</v>
      </c>
      <c r="F150" s="48">
        <f t="shared" si="96"/>
        <v>0</v>
      </c>
      <c r="G150" s="48">
        <f t="shared" si="96"/>
        <v>0</v>
      </c>
      <c r="H150" s="48">
        <f t="shared" si="96"/>
        <v>41100</v>
      </c>
      <c r="I150" s="49">
        <f t="shared" si="97"/>
        <v>41100</v>
      </c>
    </row>
    <row r="151" spans="1:9" ht="11.25" customHeight="1" outlineLevel="1" x14ac:dyDescent="0.2">
      <c r="A151" s="47" t="s">
        <v>1</v>
      </c>
      <c r="B151" s="48"/>
      <c r="C151" s="48"/>
      <c r="D151" s="48">
        <v>158114</v>
      </c>
      <c r="E151" s="49">
        <f t="shared" si="95"/>
        <v>158114</v>
      </c>
      <c r="F151" s="48">
        <f t="shared" si="96"/>
        <v>0</v>
      </c>
      <c r="G151" s="48">
        <f t="shared" si="96"/>
        <v>0</v>
      </c>
      <c r="H151" s="48">
        <f t="shared" si="96"/>
        <v>8696</v>
      </c>
      <c r="I151" s="49">
        <f t="shared" si="97"/>
        <v>8696</v>
      </c>
    </row>
    <row r="152" spans="1:9" ht="11.25" customHeight="1" outlineLevel="1" x14ac:dyDescent="0.2">
      <c r="A152" s="47" t="s">
        <v>0</v>
      </c>
      <c r="B152" s="48"/>
      <c r="C152" s="48"/>
      <c r="D152" s="48">
        <v>2162142</v>
      </c>
      <c r="E152" s="49">
        <f t="shared" si="95"/>
        <v>2162142</v>
      </c>
      <c r="F152" s="48">
        <f t="shared" si="96"/>
        <v>0</v>
      </c>
      <c r="G152" s="48">
        <f t="shared" si="96"/>
        <v>0</v>
      </c>
      <c r="H152" s="48">
        <f t="shared" si="96"/>
        <v>118918</v>
      </c>
      <c r="I152" s="49">
        <f t="shared" si="97"/>
        <v>118918</v>
      </c>
    </row>
    <row r="153" spans="1:9" ht="11.25" customHeight="1" x14ac:dyDescent="0.2">
      <c r="A153" s="57" t="s">
        <v>50</v>
      </c>
      <c r="B153" s="55">
        <f>SUM(B154:B158)</f>
        <v>0</v>
      </c>
      <c r="C153" s="55">
        <f t="shared" ref="C153:I153" si="98">SUM(C154:C158)</f>
        <v>0</v>
      </c>
      <c r="D153" s="55">
        <f t="shared" si="98"/>
        <v>13012138</v>
      </c>
      <c r="E153" s="55">
        <f t="shared" si="98"/>
        <v>13012138</v>
      </c>
      <c r="F153" s="55">
        <f t="shared" si="98"/>
        <v>0</v>
      </c>
      <c r="G153" s="55">
        <f t="shared" si="98"/>
        <v>0</v>
      </c>
      <c r="H153" s="55">
        <f t="shared" si="98"/>
        <v>715669</v>
      </c>
      <c r="I153" s="55">
        <f t="shared" si="98"/>
        <v>715669</v>
      </c>
    </row>
    <row r="154" spans="1:9" ht="11.25" customHeight="1" outlineLevel="1" x14ac:dyDescent="0.2">
      <c r="A154" s="47" t="s">
        <v>13</v>
      </c>
      <c r="B154" s="48"/>
      <c r="C154" s="48"/>
      <c r="D154" s="48">
        <v>2969194.76</v>
      </c>
      <c r="E154" s="49">
        <f t="shared" ref="E154:E158" si="99">SUM(B154:D154)</f>
        <v>2969195</v>
      </c>
      <c r="F154" s="48">
        <f t="shared" ref="F154:H158" si="100">B154*$A$7</f>
        <v>0</v>
      </c>
      <c r="G154" s="48">
        <f t="shared" si="100"/>
        <v>0</v>
      </c>
      <c r="H154" s="48">
        <f t="shared" si="100"/>
        <v>163306</v>
      </c>
      <c r="I154" s="49">
        <f t="shared" ref="I154:I158" si="101">SUM(F154:H154)</f>
        <v>163306</v>
      </c>
    </row>
    <row r="155" spans="1:9" ht="11.25" customHeight="1" outlineLevel="1" x14ac:dyDescent="0.2">
      <c r="A155" s="47" t="s">
        <v>14</v>
      </c>
      <c r="B155" s="48"/>
      <c r="C155" s="48"/>
      <c r="D155" s="48">
        <v>5755413</v>
      </c>
      <c r="E155" s="49">
        <f t="shared" si="99"/>
        <v>5755413</v>
      </c>
      <c r="F155" s="48">
        <f t="shared" si="100"/>
        <v>0</v>
      </c>
      <c r="G155" s="48">
        <f t="shared" si="100"/>
        <v>0</v>
      </c>
      <c r="H155" s="48">
        <f t="shared" si="100"/>
        <v>316548</v>
      </c>
      <c r="I155" s="49">
        <f t="shared" si="101"/>
        <v>316548</v>
      </c>
    </row>
    <row r="156" spans="1:9" ht="11.25" customHeight="1" outlineLevel="1" x14ac:dyDescent="0.2">
      <c r="A156" s="47" t="s">
        <v>15</v>
      </c>
      <c r="B156" s="48"/>
      <c r="C156" s="48"/>
      <c r="D156" s="48">
        <v>1321287</v>
      </c>
      <c r="E156" s="49">
        <f t="shared" si="99"/>
        <v>1321287</v>
      </c>
      <c r="F156" s="48">
        <f t="shared" si="100"/>
        <v>0</v>
      </c>
      <c r="G156" s="48">
        <f t="shared" si="100"/>
        <v>0</v>
      </c>
      <c r="H156" s="48">
        <f t="shared" si="100"/>
        <v>72671</v>
      </c>
      <c r="I156" s="49">
        <f t="shared" si="101"/>
        <v>72671</v>
      </c>
    </row>
    <row r="157" spans="1:9" ht="11.25" customHeight="1" outlineLevel="1" x14ac:dyDescent="0.2">
      <c r="A157" s="47" t="s">
        <v>1</v>
      </c>
      <c r="B157" s="48"/>
      <c r="C157" s="48"/>
      <c r="D157" s="48">
        <v>187611.9</v>
      </c>
      <c r="E157" s="49">
        <f t="shared" si="99"/>
        <v>187612</v>
      </c>
      <c r="F157" s="48">
        <f t="shared" si="100"/>
        <v>0</v>
      </c>
      <c r="G157" s="48">
        <f t="shared" si="100"/>
        <v>0</v>
      </c>
      <c r="H157" s="48">
        <f t="shared" si="100"/>
        <v>10319</v>
      </c>
      <c r="I157" s="49">
        <f t="shared" si="101"/>
        <v>10319</v>
      </c>
    </row>
    <row r="158" spans="1:9" ht="11.25" customHeight="1" outlineLevel="1" x14ac:dyDescent="0.2">
      <c r="A158" s="47" t="s">
        <v>0</v>
      </c>
      <c r="B158" s="48"/>
      <c r="C158" s="48"/>
      <c r="D158" s="48">
        <v>2778630.98</v>
      </c>
      <c r="E158" s="49">
        <f t="shared" si="99"/>
        <v>2778631</v>
      </c>
      <c r="F158" s="48">
        <f t="shared" si="100"/>
        <v>0</v>
      </c>
      <c r="G158" s="48">
        <f t="shared" si="100"/>
        <v>0</v>
      </c>
      <c r="H158" s="48">
        <f t="shared" si="100"/>
        <v>152825</v>
      </c>
      <c r="I158" s="49">
        <f t="shared" si="101"/>
        <v>152825</v>
      </c>
    </row>
    <row r="159" spans="1:9" ht="11.25" customHeight="1" x14ac:dyDescent="0.2">
      <c r="A159" s="57" t="s">
        <v>51</v>
      </c>
      <c r="B159" s="55">
        <f>SUM(B160:B164)</f>
        <v>0</v>
      </c>
      <c r="C159" s="55">
        <f t="shared" ref="C159:I159" si="102">SUM(C160:C164)</f>
        <v>0</v>
      </c>
      <c r="D159" s="55">
        <f t="shared" si="102"/>
        <v>16940867</v>
      </c>
      <c r="E159" s="55">
        <f t="shared" si="102"/>
        <v>16940866</v>
      </c>
      <c r="F159" s="55">
        <f t="shared" si="102"/>
        <v>0</v>
      </c>
      <c r="G159" s="55">
        <f t="shared" si="102"/>
        <v>0</v>
      </c>
      <c r="H159" s="55">
        <f t="shared" si="102"/>
        <v>931747</v>
      </c>
      <c r="I159" s="55">
        <f t="shared" si="102"/>
        <v>931747</v>
      </c>
    </row>
    <row r="160" spans="1:9" ht="11.25" customHeight="1" outlineLevel="1" x14ac:dyDescent="0.2">
      <c r="A160" s="47" t="s">
        <v>13</v>
      </c>
      <c r="B160" s="48"/>
      <c r="C160" s="48"/>
      <c r="D160" s="48">
        <v>251327.17</v>
      </c>
      <c r="E160" s="49">
        <f t="shared" ref="E160:E164" si="103">SUM(B160:D160)</f>
        <v>251327</v>
      </c>
      <c r="F160" s="48">
        <f t="shared" ref="F160:H164" si="104">B160*$A$7</f>
        <v>0</v>
      </c>
      <c r="G160" s="48">
        <f t="shared" si="104"/>
        <v>0</v>
      </c>
      <c r="H160" s="48">
        <f t="shared" si="104"/>
        <v>13823</v>
      </c>
      <c r="I160" s="49">
        <f t="shared" ref="I160:I164" si="105">SUM(F160:H160)</f>
        <v>13823</v>
      </c>
    </row>
    <row r="161" spans="1:9" ht="11.25" customHeight="1" outlineLevel="1" x14ac:dyDescent="0.2">
      <c r="A161" s="47" t="s">
        <v>14</v>
      </c>
      <c r="B161" s="48"/>
      <c r="C161" s="48"/>
      <c r="D161" s="48">
        <v>5386426</v>
      </c>
      <c r="E161" s="49">
        <f t="shared" si="103"/>
        <v>5386426</v>
      </c>
      <c r="F161" s="48">
        <f t="shared" si="104"/>
        <v>0</v>
      </c>
      <c r="G161" s="48">
        <f t="shared" si="104"/>
        <v>0</v>
      </c>
      <c r="H161" s="48">
        <f t="shared" si="104"/>
        <v>296253</v>
      </c>
      <c r="I161" s="49">
        <f t="shared" si="105"/>
        <v>296253</v>
      </c>
    </row>
    <row r="162" spans="1:9" ht="11.25" customHeight="1" outlineLevel="1" x14ac:dyDescent="0.2">
      <c r="A162" s="47" t="s">
        <v>15</v>
      </c>
      <c r="B162" s="48"/>
      <c r="C162" s="48"/>
      <c r="D162" s="48">
        <v>5293566.08</v>
      </c>
      <c r="E162" s="49">
        <f t="shared" si="103"/>
        <v>5293566</v>
      </c>
      <c r="F162" s="48">
        <f t="shared" si="104"/>
        <v>0</v>
      </c>
      <c r="G162" s="48">
        <f t="shared" si="104"/>
        <v>0</v>
      </c>
      <c r="H162" s="48">
        <f t="shared" si="104"/>
        <v>291146</v>
      </c>
      <c r="I162" s="49">
        <f t="shared" si="105"/>
        <v>291146</v>
      </c>
    </row>
    <row r="163" spans="1:9" ht="11.25" customHeight="1" outlineLevel="1" x14ac:dyDescent="0.2">
      <c r="A163" s="47" t="s">
        <v>1</v>
      </c>
      <c r="B163" s="48"/>
      <c r="C163" s="48"/>
      <c r="D163" s="48">
        <v>40848.46</v>
      </c>
      <c r="E163" s="49">
        <f t="shared" si="103"/>
        <v>40848</v>
      </c>
      <c r="F163" s="48">
        <f t="shared" si="104"/>
        <v>0</v>
      </c>
      <c r="G163" s="48">
        <f t="shared" si="104"/>
        <v>0</v>
      </c>
      <c r="H163" s="48">
        <f t="shared" si="104"/>
        <v>2247</v>
      </c>
      <c r="I163" s="49">
        <f t="shared" si="105"/>
        <v>2247</v>
      </c>
    </row>
    <row r="164" spans="1:9" ht="11.25" customHeight="1" outlineLevel="1" x14ac:dyDescent="0.2">
      <c r="A164" s="47" t="s">
        <v>0</v>
      </c>
      <c r="B164" s="48"/>
      <c r="C164" s="48"/>
      <c r="D164" s="48">
        <v>5968699</v>
      </c>
      <c r="E164" s="49">
        <f t="shared" si="103"/>
        <v>5968699</v>
      </c>
      <c r="F164" s="48">
        <f t="shared" si="104"/>
        <v>0</v>
      </c>
      <c r="G164" s="48">
        <f t="shared" si="104"/>
        <v>0</v>
      </c>
      <c r="H164" s="48">
        <f t="shared" si="104"/>
        <v>328278</v>
      </c>
      <c r="I164" s="49">
        <f t="shared" si="105"/>
        <v>328278</v>
      </c>
    </row>
    <row r="165" spans="1:9" ht="11.25" customHeight="1" x14ac:dyDescent="0.2">
      <c r="A165" s="57" t="s">
        <v>52</v>
      </c>
      <c r="B165" s="55">
        <f>SUM(B166:B170)</f>
        <v>0</v>
      </c>
      <c r="C165" s="55">
        <f t="shared" ref="C165:I165" si="106">SUM(C166:C170)</f>
        <v>0</v>
      </c>
      <c r="D165" s="55">
        <f t="shared" si="106"/>
        <v>6602151</v>
      </c>
      <c r="E165" s="55">
        <f t="shared" si="106"/>
        <v>6602150</v>
      </c>
      <c r="F165" s="55">
        <f t="shared" si="106"/>
        <v>0</v>
      </c>
      <c r="G165" s="55">
        <f t="shared" si="106"/>
        <v>0</v>
      </c>
      <c r="H165" s="55">
        <f t="shared" si="106"/>
        <v>363119</v>
      </c>
      <c r="I165" s="55">
        <f t="shared" si="106"/>
        <v>363119</v>
      </c>
    </row>
    <row r="166" spans="1:9" ht="11.25" customHeight="1" outlineLevel="1" x14ac:dyDescent="0.2">
      <c r="A166" s="47" t="s">
        <v>13</v>
      </c>
      <c r="B166" s="48"/>
      <c r="C166" s="48"/>
      <c r="D166" s="48">
        <v>170565.72</v>
      </c>
      <c r="E166" s="49">
        <f t="shared" ref="E166:E170" si="107">SUM(B166:D166)</f>
        <v>170566</v>
      </c>
      <c r="F166" s="48">
        <f t="shared" ref="F166:H170" si="108">B166*$A$7</f>
        <v>0</v>
      </c>
      <c r="G166" s="48">
        <f t="shared" si="108"/>
        <v>0</v>
      </c>
      <c r="H166" s="48">
        <f t="shared" si="108"/>
        <v>9381</v>
      </c>
      <c r="I166" s="49">
        <f t="shared" ref="I166:I170" si="109">SUM(F166:H166)</f>
        <v>9381</v>
      </c>
    </row>
    <row r="167" spans="1:9" ht="11.25" customHeight="1" outlineLevel="1" x14ac:dyDescent="0.2">
      <c r="A167" s="47" t="s">
        <v>14</v>
      </c>
      <c r="B167" s="48"/>
      <c r="C167" s="48"/>
      <c r="D167" s="48">
        <v>3383957.19</v>
      </c>
      <c r="E167" s="49">
        <f t="shared" si="107"/>
        <v>3383957</v>
      </c>
      <c r="F167" s="48">
        <f t="shared" si="108"/>
        <v>0</v>
      </c>
      <c r="G167" s="48">
        <f t="shared" si="108"/>
        <v>0</v>
      </c>
      <c r="H167" s="48">
        <f t="shared" si="108"/>
        <v>186118</v>
      </c>
      <c r="I167" s="49">
        <f t="shared" si="109"/>
        <v>186118</v>
      </c>
    </row>
    <row r="168" spans="1:9" ht="11.25" customHeight="1" outlineLevel="1" x14ac:dyDescent="0.2">
      <c r="A168" s="47" t="s">
        <v>15</v>
      </c>
      <c r="B168" s="48"/>
      <c r="C168" s="48"/>
      <c r="D168" s="48">
        <v>1931955.47</v>
      </c>
      <c r="E168" s="49">
        <f t="shared" si="107"/>
        <v>1931955</v>
      </c>
      <c r="F168" s="48">
        <f t="shared" si="108"/>
        <v>0</v>
      </c>
      <c r="G168" s="48">
        <f t="shared" si="108"/>
        <v>0</v>
      </c>
      <c r="H168" s="48">
        <f t="shared" si="108"/>
        <v>106258</v>
      </c>
      <c r="I168" s="49">
        <f t="shared" si="109"/>
        <v>106258</v>
      </c>
    </row>
    <row r="169" spans="1:9" ht="11.25" customHeight="1" outlineLevel="1" x14ac:dyDescent="0.2">
      <c r="A169" s="47" t="s">
        <v>1</v>
      </c>
      <c r="B169" s="48"/>
      <c r="C169" s="48"/>
      <c r="D169" s="48"/>
      <c r="E169" s="49">
        <f t="shared" si="107"/>
        <v>0</v>
      </c>
      <c r="F169" s="48">
        <f t="shared" si="108"/>
        <v>0</v>
      </c>
      <c r="G169" s="48">
        <f t="shared" si="108"/>
        <v>0</v>
      </c>
      <c r="H169" s="48">
        <f t="shared" si="108"/>
        <v>0</v>
      </c>
      <c r="I169" s="49">
        <f t="shared" si="109"/>
        <v>0</v>
      </c>
    </row>
    <row r="170" spans="1:9" ht="11.25" customHeight="1" outlineLevel="1" x14ac:dyDescent="0.2">
      <c r="A170" s="47" t="s">
        <v>0</v>
      </c>
      <c r="B170" s="48"/>
      <c r="C170" s="48"/>
      <c r="D170" s="48">
        <v>1115672.25</v>
      </c>
      <c r="E170" s="49">
        <f t="shared" si="107"/>
        <v>1115672</v>
      </c>
      <c r="F170" s="48">
        <f t="shared" si="108"/>
        <v>0</v>
      </c>
      <c r="G170" s="48">
        <f t="shared" si="108"/>
        <v>0</v>
      </c>
      <c r="H170" s="48">
        <f t="shared" si="108"/>
        <v>61362</v>
      </c>
      <c r="I170" s="49">
        <f t="shared" si="109"/>
        <v>61362</v>
      </c>
    </row>
    <row r="171" spans="1:9" ht="11.25" customHeight="1" x14ac:dyDescent="0.2">
      <c r="A171" s="57" t="s">
        <v>53</v>
      </c>
      <c r="B171" s="55">
        <f>SUM(B172:B176)</f>
        <v>0</v>
      </c>
      <c r="C171" s="55">
        <f t="shared" ref="C171:I171" si="110">SUM(C172:C176)</f>
        <v>0</v>
      </c>
      <c r="D171" s="55">
        <f t="shared" si="110"/>
        <v>7101375</v>
      </c>
      <c r="E171" s="55">
        <f t="shared" si="110"/>
        <v>7101375</v>
      </c>
      <c r="F171" s="55">
        <f t="shared" si="110"/>
        <v>0</v>
      </c>
      <c r="G171" s="55">
        <f t="shared" si="110"/>
        <v>0</v>
      </c>
      <c r="H171" s="55">
        <f t="shared" si="110"/>
        <v>390576</v>
      </c>
      <c r="I171" s="55">
        <f t="shared" si="110"/>
        <v>390576</v>
      </c>
    </row>
    <row r="172" spans="1:9" ht="11.25" customHeight="1" outlineLevel="1" x14ac:dyDescent="0.2">
      <c r="A172" s="47" t="s">
        <v>13</v>
      </c>
      <c r="B172" s="48"/>
      <c r="C172" s="48"/>
      <c r="D172" s="48">
        <v>6481414</v>
      </c>
      <c r="E172" s="49">
        <f t="shared" ref="E172:E176" si="111">SUM(B172:D172)</f>
        <v>6481414</v>
      </c>
      <c r="F172" s="48">
        <f t="shared" ref="F172:H176" si="112">B172*$A$7</f>
        <v>0</v>
      </c>
      <c r="G172" s="48">
        <f t="shared" si="112"/>
        <v>0</v>
      </c>
      <c r="H172" s="48">
        <f t="shared" si="112"/>
        <v>356478</v>
      </c>
      <c r="I172" s="49">
        <f t="shared" ref="I172:I176" si="113">SUM(F172:H172)</f>
        <v>356478</v>
      </c>
    </row>
    <row r="173" spans="1:9" ht="11.25" customHeight="1" outlineLevel="1" x14ac:dyDescent="0.2">
      <c r="A173" s="47" t="s">
        <v>14</v>
      </c>
      <c r="B173" s="48"/>
      <c r="C173" s="48"/>
      <c r="D173" s="48"/>
      <c r="E173" s="49">
        <f t="shared" si="111"/>
        <v>0</v>
      </c>
      <c r="F173" s="48">
        <f t="shared" si="112"/>
        <v>0</v>
      </c>
      <c r="G173" s="48">
        <f t="shared" si="112"/>
        <v>0</v>
      </c>
      <c r="H173" s="48">
        <f t="shared" si="112"/>
        <v>0</v>
      </c>
      <c r="I173" s="49">
        <f t="shared" si="113"/>
        <v>0</v>
      </c>
    </row>
    <row r="174" spans="1:9" ht="11.25" customHeight="1" outlineLevel="1" x14ac:dyDescent="0.2">
      <c r="A174" s="47" t="s">
        <v>15</v>
      </c>
      <c r="B174" s="48"/>
      <c r="C174" s="48"/>
      <c r="D174" s="48">
        <v>326870.86</v>
      </c>
      <c r="E174" s="49">
        <f t="shared" si="111"/>
        <v>326871</v>
      </c>
      <c r="F174" s="48">
        <f t="shared" si="112"/>
        <v>0</v>
      </c>
      <c r="G174" s="48">
        <f t="shared" si="112"/>
        <v>0</v>
      </c>
      <c r="H174" s="48">
        <f t="shared" si="112"/>
        <v>17978</v>
      </c>
      <c r="I174" s="49">
        <f t="shared" si="113"/>
        <v>17978</v>
      </c>
    </row>
    <row r="175" spans="1:9" ht="11.25" customHeight="1" outlineLevel="1" x14ac:dyDescent="0.2">
      <c r="A175" s="47" t="s">
        <v>1</v>
      </c>
      <c r="B175" s="48"/>
      <c r="C175" s="48"/>
      <c r="D175" s="48"/>
      <c r="E175" s="49">
        <f t="shared" si="111"/>
        <v>0</v>
      </c>
      <c r="F175" s="48">
        <f t="shared" si="112"/>
        <v>0</v>
      </c>
      <c r="G175" s="48">
        <f t="shared" si="112"/>
        <v>0</v>
      </c>
      <c r="H175" s="48">
        <f t="shared" si="112"/>
        <v>0</v>
      </c>
      <c r="I175" s="49">
        <f t="shared" si="113"/>
        <v>0</v>
      </c>
    </row>
    <row r="176" spans="1:9" ht="11.25" customHeight="1" outlineLevel="1" x14ac:dyDescent="0.2">
      <c r="A176" s="47" t="s">
        <v>0</v>
      </c>
      <c r="B176" s="48"/>
      <c r="C176" s="48"/>
      <c r="D176" s="48">
        <v>293090.33</v>
      </c>
      <c r="E176" s="49">
        <f t="shared" si="111"/>
        <v>293090</v>
      </c>
      <c r="F176" s="48">
        <f t="shared" si="112"/>
        <v>0</v>
      </c>
      <c r="G176" s="48">
        <f t="shared" si="112"/>
        <v>0</v>
      </c>
      <c r="H176" s="48">
        <f t="shared" si="112"/>
        <v>16120</v>
      </c>
      <c r="I176" s="49">
        <f t="shared" si="113"/>
        <v>16120</v>
      </c>
    </row>
    <row r="177" spans="1:9" ht="11.25" customHeight="1" x14ac:dyDescent="0.2">
      <c r="A177" s="57" t="s">
        <v>54</v>
      </c>
      <c r="B177" s="55">
        <f>SUM(B178:B182)</f>
        <v>0</v>
      </c>
      <c r="C177" s="55">
        <f t="shared" ref="C177:I177" si="114">SUM(C178:C182)</f>
        <v>5081860</v>
      </c>
      <c r="D177" s="55">
        <f t="shared" si="114"/>
        <v>8374195</v>
      </c>
      <c r="E177" s="55">
        <f t="shared" si="114"/>
        <v>13456055</v>
      </c>
      <c r="F177" s="55">
        <f t="shared" si="114"/>
        <v>0</v>
      </c>
      <c r="G177" s="55">
        <f t="shared" si="114"/>
        <v>279503</v>
      </c>
      <c r="H177" s="55">
        <f t="shared" si="114"/>
        <v>460581</v>
      </c>
      <c r="I177" s="55">
        <f t="shared" si="114"/>
        <v>740084</v>
      </c>
    </row>
    <row r="178" spans="1:9" ht="11.25" customHeight="1" outlineLevel="1" x14ac:dyDescent="0.2">
      <c r="A178" s="47" t="s">
        <v>13</v>
      </c>
      <c r="B178" s="48"/>
      <c r="C178" s="48">
        <v>122233.58</v>
      </c>
      <c r="D178" s="48">
        <v>481575.34</v>
      </c>
      <c r="E178" s="49">
        <f t="shared" ref="E178:E182" si="115">SUM(B178:D178)</f>
        <v>603809</v>
      </c>
      <c r="F178" s="48">
        <f t="shared" ref="F178:H182" si="116">B178*$A$7</f>
        <v>0</v>
      </c>
      <c r="G178" s="48">
        <f t="shared" si="116"/>
        <v>6723</v>
      </c>
      <c r="H178" s="48">
        <f t="shared" si="116"/>
        <v>26487</v>
      </c>
      <c r="I178" s="49">
        <f t="shared" ref="I178:I182" si="117">SUM(F178:H178)</f>
        <v>33210</v>
      </c>
    </row>
    <row r="179" spans="1:9" ht="11.25" customHeight="1" outlineLevel="1" x14ac:dyDescent="0.2">
      <c r="A179" s="47" t="s">
        <v>14</v>
      </c>
      <c r="B179" s="48"/>
      <c r="C179" s="48">
        <v>1942058.46</v>
      </c>
      <c r="D179" s="48">
        <v>3168738.93</v>
      </c>
      <c r="E179" s="49">
        <f t="shared" si="115"/>
        <v>5110797</v>
      </c>
      <c r="F179" s="48">
        <f t="shared" si="116"/>
        <v>0</v>
      </c>
      <c r="G179" s="48">
        <f t="shared" si="116"/>
        <v>106813</v>
      </c>
      <c r="H179" s="48">
        <f t="shared" si="116"/>
        <v>174281</v>
      </c>
      <c r="I179" s="49">
        <f t="shared" si="117"/>
        <v>281094</v>
      </c>
    </row>
    <row r="180" spans="1:9" ht="11.25" customHeight="1" outlineLevel="1" x14ac:dyDescent="0.2">
      <c r="A180" s="47" t="s">
        <v>15</v>
      </c>
      <c r="B180" s="48"/>
      <c r="C180" s="48">
        <v>25777.15</v>
      </c>
      <c r="D180" s="48">
        <v>88453.05</v>
      </c>
      <c r="E180" s="49">
        <f t="shared" si="115"/>
        <v>114230</v>
      </c>
      <c r="F180" s="48">
        <f t="shared" si="116"/>
        <v>0</v>
      </c>
      <c r="G180" s="48">
        <f t="shared" si="116"/>
        <v>1418</v>
      </c>
      <c r="H180" s="48">
        <f t="shared" si="116"/>
        <v>4865</v>
      </c>
      <c r="I180" s="49">
        <f t="shared" si="117"/>
        <v>6283</v>
      </c>
    </row>
    <row r="181" spans="1:9" ht="11.25" customHeight="1" outlineLevel="1" x14ac:dyDescent="0.2">
      <c r="A181" s="47" t="s">
        <v>1</v>
      </c>
      <c r="B181" s="48"/>
      <c r="C181" s="48">
        <v>2705540.06</v>
      </c>
      <c r="D181" s="48">
        <v>3756842.45</v>
      </c>
      <c r="E181" s="49">
        <f t="shared" si="115"/>
        <v>6462383</v>
      </c>
      <c r="F181" s="48">
        <f t="shared" si="116"/>
        <v>0</v>
      </c>
      <c r="G181" s="48">
        <f t="shared" si="116"/>
        <v>148805</v>
      </c>
      <c r="H181" s="48">
        <f t="shared" si="116"/>
        <v>206626</v>
      </c>
      <c r="I181" s="49">
        <f t="shared" si="117"/>
        <v>355431</v>
      </c>
    </row>
    <row r="182" spans="1:9" ht="11.25" customHeight="1" outlineLevel="1" x14ac:dyDescent="0.2">
      <c r="A182" s="47" t="s">
        <v>0</v>
      </c>
      <c r="B182" s="48"/>
      <c r="C182" s="48">
        <v>286251.06</v>
      </c>
      <c r="D182" s="48">
        <v>878584.98</v>
      </c>
      <c r="E182" s="49">
        <f t="shared" si="115"/>
        <v>1164836</v>
      </c>
      <c r="F182" s="48">
        <f t="shared" si="116"/>
        <v>0</v>
      </c>
      <c r="G182" s="48">
        <f t="shared" si="116"/>
        <v>15744</v>
      </c>
      <c r="H182" s="48">
        <f t="shared" si="116"/>
        <v>48322</v>
      </c>
      <c r="I182" s="49">
        <f t="shared" si="117"/>
        <v>64066</v>
      </c>
    </row>
    <row r="183" spans="1:9" ht="11.25" customHeight="1" x14ac:dyDescent="0.2">
      <c r="A183" s="57" t="s">
        <v>55</v>
      </c>
      <c r="B183" s="55">
        <f>SUM(B184:B188)</f>
        <v>0</v>
      </c>
      <c r="C183" s="55">
        <f t="shared" ref="C183:I183" si="118">SUM(C184:C188)</f>
        <v>0</v>
      </c>
      <c r="D183" s="55">
        <f t="shared" si="118"/>
        <v>8475422</v>
      </c>
      <c r="E183" s="55">
        <f t="shared" si="118"/>
        <v>8475421</v>
      </c>
      <c r="F183" s="55">
        <f t="shared" si="118"/>
        <v>0</v>
      </c>
      <c r="G183" s="55">
        <f t="shared" si="118"/>
        <v>0</v>
      </c>
      <c r="H183" s="55">
        <f t="shared" si="118"/>
        <v>466148</v>
      </c>
      <c r="I183" s="55">
        <f t="shared" si="118"/>
        <v>466148</v>
      </c>
    </row>
    <row r="184" spans="1:9" ht="11.25" customHeight="1" outlineLevel="1" x14ac:dyDescent="0.2">
      <c r="A184" s="47" t="s">
        <v>13</v>
      </c>
      <c r="B184" s="48"/>
      <c r="C184" s="48"/>
      <c r="D184" s="48">
        <v>656631.24</v>
      </c>
      <c r="E184" s="49">
        <f t="shared" ref="E184:E188" si="119">SUM(B184:D184)</f>
        <v>656631</v>
      </c>
      <c r="F184" s="48">
        <f t="shared" ref="F184:H188" si="120">B184*$A$7</f>
        <v>0</v>
      </c>
      <c r="G184" s="48">
        <f t="shared" si="120"/>
        <v>0</v>
      </c>
      <c r="H184" s="48">
        <f t="shared" si="120"/>
        <v>36115</v>
      </c>
      <c r="I184" s="49">
        <f t="shared" ref="I184:I188" si="121">SUM(F184:H184)</f>
        <v>36115</v>
      </c>
    </row>
    <row r="185" spans="1:9" ht="11.25" customHeight="1" outlineLevel="1" x14ac:dyDescent="0.2">
      <c r="A185" s="47" t="s">
        <v>14</v>
      </c>
      <c r="B185" s="48"/>
      <c r="C185" s="48"/>
      <c r="D185" s="48">
        <v>3029750.29</v>
      </c>
      <c r="E185" s="49">
        <f t="shared" si="119"/>
        <v>3029750</v>
      </c>
      <c r="F185" s="48">
        <f t="shared" si="120"/>
        <v>0</v>
      </c>
      <c r="G185" s="48">
        <f t="shared" si="120"/>
        <v>0</v>
      </c>
      <c r="H185" s="48">
        <f t="shared" si="120"/>
        <v>166636</v>
      </c>
      <c r="I185" s="49">
        <f t="shared" si="121"/>
        <v>166636</v>
      </c>
    </row>
    <row r="186" spans="1:9" ht="11.25" customHeight="1" outlineLevel="1" x14ac:dyDescent="0.2">
      <c r="A186" s="47" t="s">
        <v>15</v>
      </c>
      <c r="B186" s="48"/>
      <c r="C186" s="48"/>
      <c r="D186" s="48">
        <v>35651.46</v>
      </c>
      <c r="E186" s="49">
        <f t="shared" si="119"/>
        <v>35651</v>
      </c>
      <c r="F186" s="48">
        <f t="shared" si="120"/>
        <v>0</v>
      </c>
      <c r="G186" s="48">
        <f t="shared" si="120"/>
        <v>0</v>
      </c>
      <c r="H186" s="48">
        <f t="shared" si="120"/>
        <v>1961</v>
      </c>
      <c r="I186" s="49">
        <f t="shared" si="121"/>
        <v>1961</v>
      </c>
    </row>
    <row r="187" spans="1:9" ht="11.25" customHeight="1" outlineLevel="1" x14ac:dyDescent="0.2">
      <c r="A187" s="47" t="s">
        <v>1</v>
      </c>
      <c r="B187" s="48"/>
      <c r="C187" s="48"/>
      <c r="D187" s="48">
        <v>3546020.82</v>
      </c>
      <c r="E187" s="49">
        <f t="shared" si="119"/>
        <v>3546021</v>
      </c>
      <c r="F187" s="48">
        <f t="shared" si="120"/>
        <v>0</v>
      </c>
      <c r="G187" s="48">
        <f t="shared" si="120"/>
        <v>0</v>
      </c>
      <c r="H187" s="48">
        <f t="shared" si="120"/>
        <v>195031</v>
      </c>
      <c r="I187" s="49">
        <f t="shared" si="121"/>
        <v>195031</v>
      </c>
    </row>
    <row r="188" spans="1:9" ht="11.25" customHeight="1" outlineLevel="1" x14ac:dyDescent="0.2">
      <c r="A188" s="47" t="s">
        <v>0</v>
      </c>
      <c r="B188" s="48"/>
      <c r="C188" s="48"/>
      <c r="D188" s="48">
        <v>1207368</v>
      </c>
      <c r="E188" s="49">
        <f t="shared" si="119"/>
        <v>1207368</v>
      </c>
      <c r="F188" s="48">
        <f t="shared" si="120"/>
        <v>0</v>
      </c>
      <c r="G188" s="48">
        <f t="shared" si="120"/>
        <v>0</v>
      </c>
      <c r="H188" s="48">
        <f t="shared" si="120"/>
        <v>66405</v>
      </c>
      <c r="I188" s="49">
        <f t="shared" si="121"/>
        <v>66405</v>
      </c>
    </row>
    <row r="189" spans="1:9" ht="11.25" customHeight="1" x14ac:dyDescent="0.2">
      <c r="A189" s="57" t="s">
        <v>56</v>
      </c>
      <c r="B189" s="55">
        <f>SUM(B190:B194)</f>
        <v>1517006</v>
      </c>
      <c r="C189" s="55">
        <f t="shared" ref="C189:I189" si="122">SUM(C190:C194)</f>
        <v>11176471</v>
      </c>
      <c r="D189" s="55">
        <f t="shared" si="122"/>
        <v>26794291</v>
      </c>
      <c r="E189" s="55">
        <f t="shared" si="122"/>
        <v>39487768</v>
      </c>
      <c r="F189" s="55">
        <f t="shared" si="122"/>
        <v>83436</v>
      </c>
      <c r="G189" s="55">
        <f t="shared" si="122"/>
        <v>614707</v>
      </c>
      <c r="H189" s="55">
        <f t="shared" si="122"/>
        <v>1473686</v>
      </c>
      <c r="I189" s="55">
        <f t="shared" si="122"/>
        <v>2171829</v>
      </c>
    </row>
    <row r="190" spans="1:9" ht="11.25" customHeight="1" outlineLevel="1" x14ac:dyDescent="0.2">
      <c r="A190" s="47" t="s">
        <v>13</v>
      </c>
      <c r="B190" s="48">
        <v>425322.92</v>
      </c>
      <c r="C190" s="48">
        <v>1840342.63</v>
      </c>
      <c r="D190" s="48">
        <v>6693415</v>
      </c>
      <c r="E190" s="49">
        <f t="shared" ref="E190:E194" si="123">SUM(B190:D190)</f>
        <v>8959081</v>
      </c>
      <c r="F190" s="48">
        <f t="shared" ref="F190:H194" si="124">B190*$A$7</f>
        <v>23393</v>
      </c>
      <c r="G190" s="48">
        <f t="shared" si="124"/>
        <v>101219</v>
      </c>
      <c r="H190" s="48">
        <f t="shared" si="124"/>
        <v>368138</v>
      </c>
      <c r="I190" s="49">
        <f t="shared" ref="I190:I194" si="125">SUM(F190:H190)</f>
        <v>492750</v>
      </c>
    </row>
    <row r="191" spans="1:9" ht="11.25" customHeight="1" outlineLevel="1" x14ac:dyDescent="0.2">
      <c r="A191" s="47" t="s">
        <v>14</v>
      </c>
      <c r="B191" s="48">
        <v>455777.39</v>
      </c>
      <c r="C191" s="48">
        <v>3946065.1</v>
      </c>
      <c r="D191" s="48">
        <v>8354686</v>
      </c>
      <c r="E191" s="49">
        <f t="shared" si="123"/>
        <v>12756528</v>
      </c>
      <c r="F191" s="48">
        <f t="shared" si="124"/>
        <v>25068</v>
      </c>
      <c r="G191" s="48">
        <f t="shared" si="124"/>
        <v>217034</v>
      </c>
      <c r="H191" s="48">
        <f t="shared" si="124"/>
        <v>459508</v>
      </c>
      <c r="I191" s="49">
        <f t="shared" si="125"/>
        <v>701610</v>
      </c>
    </row>
    <row r="192" spans="1:9" ht="11.25" customHeight="1" outlineLevel="1" x14ac:dyDescent="0.2">
      <c r="A192" s="47" t="s">
        <v>15</v>
      </c>
      <c r="B192" s="48"/>
      <c r="C192" s="48"/>
      <c r="D192" s="48">
        <v>192459.67</v>
      </c>
      <c r="E192" s="49">
        <f t="shared" si="123"/>
        <v>192460</v>
      </c>
      <c r="F192" s="48">
        <f t="shared" si="124"/>
        <v>0</v>
      </c>
      <c r="G192" s="48">
        <f t="shared" si="124"/>
        <v>0</v>
      </c>
      <c r="H192" s="48">
        <f t="shared" si="124"/>
        <v>10585</v>
      </c>
      <c r="I192" s="49">
        <f t="shared" si="125"/>
        <v>10585</v>
      </c>
    </row>
    <row r="193" spans="1:9" ht="11.25" customHeight="1" outlineLevel="1" x14ac:dyDescent="0.2">
      <c r="A193" s="47" t="s">
        <v>1</v>
      </c>
      <c r="B193" s="48">
        <v>571982.4</v>
      </c>
      <c r="C193" s="48">
        <v>4636289.72</v>
      </c>
      <c r="D193" s="48">
        <v>10389110</v>
      </c>
      <c r="E193" s="49">
        <f t="shared" si="123"/>
        <v>15597382</v>
      </c>
      <c r="F193" s="48">
        <f t="shared" si="124"/>
        <v>31459</v>
      </c>
      <c r="G193" s="48">
        <f t="shared" si="124"/>
        <v>254996</v>
      </c>
      <c r="H193" s="48">
        <f t="shared" si="124"/>
        <v>571401</v>
      </c>
      <c r="I193" s="49">
        <f t="shared" si="125"/>
        <v>857856</v>
      </c>
    </row>
    <row r="194" spans="1:9" ht="11.25" customHeight="1" outlineLevel="1" x14ac:dyDescent="0.2">
      <c r="A194" s="47" t="s">
        <v>0</v>
      </c>
      <c r="B194" s="48">
        <v>63923.17</v>
      </c>
      <c r="C194" s="48">
        <v>753773.6</v>
      </c>
      <c r="D194" s="48">
        <v>1164620</v>
      </c>
      <c r="E194" s="49">
        <f t="shared" si="123"/>
        <v>1982317</v>
      </c>
      <c r="F194" s="48">
        <f t="shared" si="124"/>
        <v>3516</v>
      </c>
      <c r="G194" s="48">
        <f t="shared" si="124"/>
        <v>41458</v>
      </c>
      <c r="H194" s="48">
        <f t="shared" si="124"/>
        <v>64054</v>
      </c>
      <c r="I194" s="49">
        <f t="shared" si="125"/>
        <v>109028</v>
      </c>
    </row>
    <row r="195" spans="1:9" ht="11.25" customHeight="1" x14ac:dyDescent="0.2">
      <c r="A195" s="57" t="s">
        <v>57</v>
      </c>
      <c r="B195" s="55">
        <f>SUM(B196:B200)</f>
        <v>0</v>
      </c>
      <c r="C195" s="55">
        <f t="shared" ref="C195:I195" si="126">SUM(C196:C200)</f>
        <v>0</v>
      </c>
      <c r="D195" s="55">
        <f t="shared" si="126"/>
        <v>6244631</v>
      </c>
      <c r="E195" s="55">
        <f t="shared" si="126"/>
        <v>6244632</v>
      </c>
      <c r="F195" s="55">
        <f t="shared" si="126"/>
        <v>0</v>
      </c>
      <c r="G195" s="55">
        <f t="shared" si="126"/>
        <v>0</v>
      </c>
      <c r="H195" s="55">
        <f t="shared" si="126"/>
        <v>343455</v>
      </c>
      <c r="I195" s="55">
        <f t="shared" si="126"/>
        <v>343455</v>
      </c>
    </row>
    <row r="196" spans="1:9" ht="11.25" customHeight="1" outlineLevel="1" x14ac:dyDescent="0.2">
      <c r="A196" s="47" t="s">
        <v>13</v>
      </c>
      <c r="B196" s="48"/>
      <c r="C196" s="48"/>
      <c r="D196" s="48">
        <v>28375.65</v>
      </c>
      <c r="E196" s="49">
        <f t="shared" ref="E196:E200" si="127">SUM(B196:D196)</f>
        <v>28376</v>
      </c>
      <c r="F196" s="48">
        <f t="shared" ref="F196:H200" si="128">B196*$A$7</f>
        <v>0</v>
      </c>
      <c r="G196" s="48">
        <f t="shared" si="128"/>
        <v>0</v>
      </c>
      <c r="H196" s="48">
        <f t="shared" si="128"/>
        <v>1561</v>
      </c>
      <c r="I196" s="49">
        <f t="shared" ref="I196:I200" si="129">SUM(F196:H196)</f>
        <v>1561</v>
      </c>
    </row>
    <row r="197" spans="1:9" ht="11.25" customHeight="1" outlineLevel="1" x14ac:dyDescent="0.2">
      <c r="A197" s="47" t="s">
        <v>14</v>
      </c>
      <c r="B197" s="48"/>
      <c r="C197" s="48"/>
      <c r="D197" s="48">
        <v>42469.93</v>
      </c>
      <c r="E197" s="49">
        <f t="shared" si="127"/>
        <v>42470</v>
      </c>
      <c r="F197" s="48">
        <f t="shared" si="128"/>
        <v>0</v>
      </c>
      <c r="G197" s="48">
        <f t="shared" si="128"/>
        <v>0</v>
      </c>
      <c r="H197" s="48">
        <f t="shared" si="128"/>
        <v>2336</v>
      </c>
      <c r="I197" s="49">
        <f t="shared" si="129"/>
        <v>2336</v>
      </c>
    </row>
    <row r="198" spans="1:9" ht="11.25" customHeight="1" outlineLevel="1" x14ac:dyDescent="0.2">
      <c r="A198" s="47" t="s">
        <v>15</v>
      </c>
      <c r="B198" s="48"/>
      <c r="C198" s="48"/>
      <c r="D198" s="48">
        <v>39165</v>
      </c>
      <c r="E198" s="49">
        <f t="shared" si="127"/>
        <v>39165</v>
      </c>
      <c r="F198" s="48">
        <f t="shared" si="128"/>
        <v>0</v>
      </c>
      <c r="G198" s="48">
        <f t="shared" si="128"/>
        <v>0</v>
      </c>
      <c r="H198" s="48">
        <f t="shared" si="128"/>
        <v>2154</v>
      </c>
      <c r="I198" s="49">
        <f t="shared" si="129"/>
        <v>2154</v>
      </c>
    </row>
    <row r="199" spans="1:9" ht="11.25" customHeight="1" outlineLevel="1" x14ac:dyDescent="0.2">
      <c r="A199" s="47" t="s">
        <v>1</v>
      </c>
      <c r="B199" s="48"/>
      <c r="C199" s="48"/>
      <c r="D199" s="48">
        <v>3287014.7</v>
      </c>
      <c r="E199" s="49">
        <f t="shared" si="127"/>
        <v>3287015</v>
      </c>
      <c r="F199" s="48">
        <f t="shared" si="128"/>
        <v>0</v>
      </c>
      <c r="G199" s="48">
        <f t="shared" si="128"/>
        <v>0</v>
      </c>
      <c r="H199" s="48">
        <f t="shared" si="128"/>
        <v>180786</v>
      </c>
      <c r="I199" s="49">
        <f t="shared" si="129"/>
        <v>180786</v>
      </c>
    </row>
    <row r="200" spans="1:9" ht="11.25" customHeight="1" outlineLevel="1" x14ac:dyDescent="0.2">
      <c r="A200" s="47" t="s">
        <v>0</v>
      </c>
      <c r="B200" s="48"/>
      <c r="C200" s="48"/>
      <c r="D200" s="48">
        <v>2847605.61</v>
      </c>
      <c r="E200" s="49">
        <f t="shared" si="127"/>
        <v>2847606</v>
      </c>
      <c r="F200" s="48">
        <f t="shared" si="128"/>
        <v>0</v>
      </c>
      <c r="G200" s="48">
        <f t="shared" si="128"/>
        <v>0</v>
      </c>
      <c r="H200" s="48">
        <f t="shared" si="128"/>
        <v>156618</v>
      </c>
      <c r="I200" s="49">
        <f t="shared" si="129"/>
        <v>156618</v>
      </c>
    </row>
    <row r="201" spans="1:9" ht="11.25" customHeight="1" x14ac:dyDescent="0.2">
      <c r="A201" s="57" t="s">
        <v>58</v>
      </c>
      <c r="B201" s="55">
        <f>SUM(B202:B206)</f>
        <v>0</v>
      </c>
      <c r="C201" s="55">
        <f t="shared" ref="C201:I201" si="130">SUM(C202:C206)</f>
        <v>0</v>
      </c>
      <c r="D201" s="55">
        <f t="shared" si="130"/>
        <v>4411684</v>
      </c>
      <c r="E201" s="55">
        <f t="shared" si="130"/>
        <v>4411684</v>
      </c>
      <c r="F201" s="55">
        <f t="shared" si="130"/>
        <v>0</v>
      </c>
      <c r="G201" s="55">
        <f t="shared" si="130"/>
        <v>0</v>
      </c>
      <c r="H201" s="55">
        <f t="shared" si="130"/>
        <v>242642</v>
      </c>
      <c r="I201" s="55">
        <f t="shared" si="130"/>
        <v>242642</v>
      </c>
    </row>
    <row r="202" spans="1:9" ht="11.25" customHeight="1" outlineLevel="1" x14ac:dyDescent="0.2">
      <c r="A202" s="47" t="s">
        <v>13</v>
      </c>
      <c r="B202" s="48"/>
      <c r="C202" s="48"/>
      <c r="D202" s="48">
        <v>53820.2</v>
      </c>
      <c r="E202" s="49">
        <f t="shared" ref="E202:E206" si="131">SUM(B202:D202)</f>
        <v>53820</v>
      </c>
      <c r="F202" s="48">
        <f t="shared" ref="F202:H206" si="132">B202*$A$7</f>
        <v>0</v>
      </c>
      <c r="G202" s="48">
        <f t="shared" si="132"/>
        <v>0</v>
      </c>
      <c r="H202" s="48">
        <f t="shared" si="132"/>
        <v>2960</v>
      </c>
      <c r="I202" s="49">
        <f t="shared" ref="I202:I206" si="133">SUM(F202:H202)</f>
        <v>2960</v>
      </c>
    </row>
    <row r="203" spans="1:9" ht="11.25" customHeight="1" outlineLevel="1" x14ac:dyDescent="0.2">
      <c r="A203" s="47" t="s">
        <v>14</v>
      </c>
      <c r="B203" s="48"/>
      <c r="C203" s="48"/>
      <c r="D203" s="48">
        <v>3760935.69</v>
      </c>
      <c r="E203" s="49">
        <f t="shared" si="131"/>
        <v>3760936</v>
      </c>
      <c r="F203" s="48">
        <f t="shared" si="132"/>
        <v>0</v>
      </c>
      <c r="G203" s="48">
        <f t="shared" si="132"/>
        <v>0</v>
      </c>
      <c r="H203" s="48">
        <f t="shared" si="132"/>
        <v>206851</v>
      </c>
      <c r="I203" s="49">
        <f t="shared" si="133"/>
        <v>206851</v>
      </c>
    </row>
    <row r="204" spans="1:9" ht="11.25" customHeight="1" outlineLevel="1" x14ac:dyDescent="0.2">
      <c r="A204" s="47" t="s">
        <v>15</v>
      </c>
      <c r="B204" s="48"/>
      <c r="C204" s="48"/>
      <c r="D204" s="48"/>
      <c r="E204" s="49">
        <f t="shared" si="131"/>
        <v>0</v>
      </c>
      <c r="F204" s="48">
        <f t="shared" si="132"/>
        <v>0</v>
      </c>
      <c r="G204" s="48">
        <f t="shared" si="132"/>
        <v>0</v>
      </c>
      <c r="H204" s="48">
        <f t="shared" si="132"/>
        <v>0</v>
      </c>
      <c r="I204" s="49">
        <f t="shared" si="133"/>
        <v>0</v>
      </c>
    </row>
    <row r="205" spans="1:9" ht="11.25" customHeight="1" outlineLevel="1" x14ac:dyDescent="0.2">
      <c r="A205" s="47" t="s">
        <v>1</v>
      </c>
      <c r="B205" s="48"/>
      <c r="C205" s="48"/>
      <c r="D205" s="48"/>
      <c r="E205" s="49">
        <f t="shared" si="131"/>
        <v>0</v>
      </c>
      <c r="F205" s="48">
        <f t="shared" si="132"/>
        <v>0</v>
      </c>
      <c r="G205" s="48">
        <f t="shared" si="132"/>
        <v>0</v>
      </c>
      <c r="H205" s="48">
        <f t="shared" si="132"/>
        <v>0</v>
      </c>
      <c r="I205" s="49">
        <f t="shared" si="133"/>
        <v>0</v>
      </c>
    </row>
    <row r="206" spans="1:9" ht="11.25" customHeight="1" outlineLevel="1" x14ac:dyDescent="0.2">
      <c r="A206" s="47" t="s">
        <v>0</v>
      </c>
      <c r="B206" s="48"/>
      <c r="C206" s="48"/>
      <c r="D206" s="48">
        <v>596928</v>
      </c>
      <c r="E206" s="49">
        <f t="shared" si="131"/>
        <v>596928</v>
      </c>
      <c r="F206" s="48">
        <f t="shared" si="132"/>
        <v>0</v>
      </c>
      <c r="G206" s="48">
        <f t="shared" si="132"/>
        <v>0</v>
      </c>
      <c r="H206" s="48">
        <f t="shared" si="132"/>
        <v>32831</v>
      </c>
      <c r="I206" s="49">
        <f t="shared" si="133"/>
        <v>32831</v>
      </c>
    </row>
    <row r="207" spans="1:9" ht="11.25" customHeight="1" x14ac:dyDescent="0.2">
      <c r="A207" s="57" t="s">
        <v>59</v>
      </c>
      <c r="B207" s="55">
        <f>SUM(B208:B212)</f>
        <v>0</v>
      </c>
      <c r="C207" s="55">
        <f t="shared" ref="C207:I207" si="134">SUM(C208:C212)</f>
        <v>0</v>
      </c>
      <c r="D207" s="55">
        <f t="shared" si="134"/>
        <v>4613798</v>
      </c>
      <c r="E207" s="55">
        <f t="shared" si="134"/>
        <v>4613797</v>
      </c>
      <c r="F207" s="55">
        <f t="shared" si="134"/>
        <v>0</v>
      </c>
      <c r="G207" s="55">
        <f t="shared" si="134"/>
        <v>0</v>
      </c>
      <c r="H207" s="55">
        <f t="shared" si="134"/>
        <v>253759</v>
      </c>
      <c r="I207" s="55">
        <f t="shared" si="134"/>
        <v>253759</v>
      </c>
    </row>
    <row r="208" spans="1:9" ht="11.25" customHeight="1" outlineLevel="1" x14ac:dyDescent="0.2">
      <c r="A208" s="47" t="s">
        <v>13</v>
      </c>
      <c r="B208" s="48"/>
      <c r="C208" s="48"/>
      <c r="D208" s="48">
        <v>119115.37</v>
      </c>
      <c r="E208" s="49">
        <f t="shared" ref="E208:E212" si="135">SUM(B208:D208)</f>
        <v>119115</v>
      </c>
      <c r="F208" s="48">
        <f t="shared" ref="F208:H212" si="136">B208*$A$7</f>
        <v>0</v>
      </c>
      <c r="G208" s="48">
        <f t="shared" si="136"/>
        <v>0</v>
      </c>
      <c r="H208" s="48">
        <f t="shared" si="136"/>
        <v>6551</v>
      </c>
      <c r="I208" s="49">
        <f t="shared" ref="I208:I212" si="137">SUM(F208:H208)</f>
        <v>6551</v>
      </c>
    </row>
    <row r="209" spans="1:9" ht="11.25" customHeight="1" outlineLevel="1" x14ac:dyDescent="0.2">
      <c r="A209" s="47" t="s">
        <v>14</v>
      </c>
      <c r="B209" s="48"/>
      <c r="C209" s="48"/>
      <c r="D209" s="48">
        <v>80657.53</v>
      </c>
      <c r="E209" s="49">
        <f t="shared" si="135"/>
        <v>80658</v>
      </c>
      <c r="F209" s="48">
        <f t="shared" si="136"/>
        <v>0</v>
      </c>
      <c r="G209" s="48">
        <f t="shared" si="136"/>
        <v>0</v>
      </c>
      <c r="H209" s="48">
        <f t="shared" si="136"/>
        <v>4436</v>
      </c>
      <c r="I209" s="49">
        <f t="shared" si="137"/>
        <v>4436</v>
      </c>
    </row>
    <row r="210" spans="1:9" ht="11.25" customHeight="1" outlineLevel="1" x14ac:dyDescent="0.2">
      <c r="A210" s="47" t="s">
        <v>15</v>
      </c>
      <c r="B210" s="48"/>
      <c r="C210" s="48"/>
      <c r="D210" s="48">
        <v>1500084.46</v>
      </c>
      <c r="E210" s="49">
        <f t="shared" si="135"/>
        <v>1500084</v>
      </c>
      <c r="F210" s="48">
        <f t="shared" si="136"/>
        <v>0</v>
      </c>
      <c r="G210" s="48">
        <f t="shared" si="136"/>
        <v>0</v>
      </c>
      <c r="H210" s="48">
        <f t="shared" si="136"/>
        <v>82505</v>
      </c>
      <c r="I210" s="49">
        <f t="shared" si="137"/>
        <v>82505</v>
      </c>
    </row>
    <row r="211" spans="1:9" ht="11.25" customHeight="1" outlineLevel="1" x14ac:dyDescent="0.2">
      <c r="A211" s="47" t="s">
        <v>1</v>
      </c>
      <c r="B211" s="48"/>
      <c r="C211" s="48"/>
      <c r="D211" s="48">
        <v>119219.31</v>
      </c>
      <c r="E211" s="49">
        <f t="shared" si="135"/>
        <v>119219</v>
      </c>
      <c r="F211" s="48">
        <f t="shared" si="136"/>
        <v>0</v>
      </c>
      <c r="G211" s="48">
        <f t="shared" si="136"/>
        <v>0</v>
      </c>
      <c r="H211" s="48">
        <f t="shared" si="136"/>
        <v>6557</v>
      </c>
      <c r="I211" s="49">
        <f t="shared" si="137"/>
        <v>6557</v>
      </c>
    </row>
    <row r="212" spans="1:9" ht="11.25" customHeight="1" outlineLevel="1" x14ac:dyDescent="0.2">
      <c r="A212" s="47" t="s">
        <v>0</v>
      </c>
      <c r="B212" s="48"/>
      <c r="C212" s="48"/>
      <c r="D212" s="48">
        <v>2794720.91</v>
      </c>
      <c r="E212" s="49">
        <f t="shared" si="135"/>
        <v>2794721</v>
      </c>
      <c r="F212" s="48">
        <f t="shared" si="136"/>
        <v>0</v>
      </c>
      <c r="G212" s="48">
        <f t="shared" si="136"/>
        <v>0</v>
      </c>
      <c r="H212" s="48">
        <f t="shared" si="136"/>
        <v>153710</v>
      </c>
      <c r="I212" s="49">
        <f t="shared" si="137"/>
        <v>153710</v>
      </c>
    </row>
    <row r="213" spans="1:9" ht="11.25" customHeight="1" x14ac:dyDescent="0.2">
      <c r="A213" s="57" t="s">
        <v>60</v>
      </c>
      <c r="B213" s="55">
        <f>SUM(B214:B218)</f>
        <v>0</v>
      </c>
      <c r="C213" s="55">
        <f t="shared" ref="C213:I213" si="138">SUM(C214:C218)</f>
        <v>0</v>
      </c>
      <c r="D213" s="55">
        <f t="shared" si="138"/>
        <v>2432323</v>
      </c>
      <c r="E213" s="55">
        <f t="shared" si="138"/>
        <v>2432323</v>
      </c>
      <c r="F213" s="55">
        <f t="shared" si="138"/>
        <v>0</v>
      </c>
      <c r="G213" s="55">
        <f t="shared" si="138"/>
        <v>0</v>
      </c>
      <c r="H213" s="55">
        <f t="shared" si="138"/>
        <v>133777</v>
      </c>
      <c r="I213" s="55">
        <f t="shared" si="138"/>
        <v>133777</v>
      </c>
    </row>
    <row r="214" spans="1:9" ht="11.25" customHeight="1" outlineLevel="1" x14ac:dyDescent="0.2">
      <c r="A214" s="47" t="s">
        <v>13</v>
      </c>
      <c r="B214" s="48"/>
      <c r="C214" s="48"/>
      <c r="D214" s="48">
        <v>24633.81</v>
      </c>
      <c r="E214" s="49">
        <f t="shared" ref="E214:E218" si="139">SUM(B214:D214)</f>
        <v>24634</v>
      </c>
      <c r="F214" s="48">
        <f t="shared" ref="F214:H218" si="140">B214*$A$7</f>
        <v>0</v>
      </c>
      <c r="G214" s="48">
        <f t="shared" si="140"/>
        <v>0</v>
      </c>
      <c r="H214" s="48">
        <f t="shared" si="140"/>
        <v>1355</v>
      </c>
      <c r="I214" s="49">
        <f t="shared" ref="I214:I218" si="141">SUM(F214:H214)</f>
        <v>1355</v>
      </c>
    </row>
    <row r="215" spans="1:9" ht="11.25" customHeight="1" outlineLevel="1" x14ac:dyDescent="0.2">
      <c r="A215" s="47" t="s">
        <v>14</v>
      </c>
      <c r="B215" s="48"/>
      <c r="C215" s="48"/>
      <c r="D215" s="48">
        <v>32845.07</v>
      </c>
      <c r="E215" s="49">
        <f t="shared" si="139"/>
        <v>32845</v>
      </c>
      <c r="F215" s="48">
        <f t="shared" si="140"/>
        <v>0</v>
      </c>
      <c r="G215" s="48">
        <f t="shared" si="140"/>
        <v>0</v>
      </c>
      <c r="H215" s="48">
        <f t="shared" si="140"/>
        <v>1806</v>
      </c>
      <c r="I215" s="49">
        <f t="shared" si="141"/>
        <v>1806</v>
      </c>
    </row>
    <row r="216" spans="1:9" ht="11.25" customHeight="1" outlineLevel="1" x14ac:dyDescent="0.2">
      <c r="A216" s="47" t="s">
        <v>15</v>
      </c>
      <c r="B216" s="48"/>
      <c r="C216" s="48"/>
      <c r="D216" s="48">
        <v>838547.21</v>
      </c>
      <c r="E216" s="49">
        <f t="shared" si="139"/>
        <v>838547</v>
      </c>
      <c r="F216" s="48">
        <f t="shared" si="140"/>
        <v>0</v>
      </c>
      <c r="G216" s="48">
        <f t="shared" si="140"/>
        <v>0</v>
      </c>
      <c r="H216" s="48">
        <f t="shared" si="140"/>
        <v>46120</v>
      </c>
      <c r="I216" s="49">
        <f t="shared" si="141"/>
        <v>46120</v>
      </c>
    </row>
    <row r="217" spans="1:9" ht="11.25" customHeight="1" outlineLevel="1" x14ac:dyDescent="0.2">
      <c r="A217" s="47" t="s">
        <v>1</v>
      </c>
      <c r="B217" s="48"/>
      <c r="C217" s="48"/>
      <c r="D217" s="48"/>
      <c r="E217" s="49">
        <f t="shared" si="139"/>
        <v>0</v>
      </c>
      <c r="F217" s="48">
        <f t="shared" si="140"/>
        <v>0</v>
      </c>
      <c r="G217" s="48">
        <f t="shared" si="140"/>
        <v>0</v>
      </c>
      <c r="H217" s="48">
        <f t="shared" si="140"/>
        <v>0</v>
      </c>
      <c r="I217" s="49">
        <f t="shared" si="141"/>
        <v>0</v>
      </c>
    </row>
    <row r="218" spans="1:9" ht="11.25" customHeight="1" outlineLevel="1" x14ac:dyDescent="0.2">
      <c r="A218" s="47" t="s">
        <v>0</v>
      </c>
      <c r="B218" s="48"/>
      <c r="C218" s="48"/>
      <c r="D218" s="48">
        <v>1536297.18</v>
      </c>
      <c r="E218" s="49">
        <f t="shared" si="139"/>
        <v>1536297</v>
      </c>
      <c r="F218" s="48">
        <f t="shared" si="140"/>
        <v>0</v>
      </c>
      <c r="G218" s="48">
        <f t="shared" si="140"/>
        <v>0</v>
      </c>
      <c r="H218" s="48">
        <f t="shared" si="140"/>
        <v>84496</v>
      </c>
      <c r="I218" s="49">
        <f t="shared" si="141"/>
        <v>84496</v>
      </c>
    </row>
    <row r="219" spans="1:9" ht="11.25" customHeight="1" x14ac:dyDescent="0.2">
      <c r="A219" s="57" t="s">
        <v>61</v>
      </c>
      <c r="B219" s="55">
        <f>SUM(B220:B224)</f>
        <v>0</v>
      </c>
      <c r="C219" s="55">
        <f t="shared" ref="C219:I219" si="142">SUM(C220:C224)</f>
        <v>0</v>
      </c>
      <c r="D219" s="55">
        <f t="shared" si="142"/>
        <v>4549292</v>
      </c>
      <c r="E219" s="55">
        <f t="shared" si="142"/>
        <v>4549292</v>
      </c>
      <c r="F219" s="55">
        <f t="shared" si="142"/>
        <v>0</v>
      </c>
      <c r="G219" s="55">
        <f t="shared" si="142"/>
        <v>0</v>
      </c>
      <c r="H219" s="55">
        <f t="shared" si="142"/>
        <v>250212</v>
      </c>
      <c r="I219" s="55">
        <f t="shared" si="142"/>
        <v>250212</v>
      </c>
    </row>
    <row r="220" spans="1:9" s="50" customFormat="1" ht="11.25" customHeight="1" x14ac:dyDescent="0.2">
      <c r="A220" s="47" t="s">
        <v>13</v>
      </c>
      <c r="B220" s="40"/>
      <c r="C220" s="40"/>
      <c r="D220" s="40"/>
      <c r="E220" s="49">
        <f t="shared" ref="E220:E224" si="143">SUM(B220:D220)</f>
        <v>0</v>
      </c>
      <c r="F220" s="48">
        <f t="shared" ref="F220:H224" si="144">B220*$A$7</f>
        <v>0</v>
      </c>
      <c r="G220" s="48">
        <f t="shared" si="144"/>
        <v>0</v>
      </c>
      <c r="H220" s="48">
        <f t="shared" si="144"/>
        <v>0</v>
      </c>
      <c r="I220" s="49">
        <f t="shared" ref="I220:I224" si="145">SUM(F220:H220)</f>
        <v>0</v>
      </c>
    </row>
    <row r="221" spans="1:9" ht="11.25" customHeight="1" outlineLevel="1" x14ac:dyDescent="0.2">
      <c r="A221" s="47" t="s">
        <v>14</v>
      </c>
      <c r="B221" s="48"/>
      <c r="C221" s="48"/>
      <c r="D221" s="48">
        <v>67665</v>
      </c>
      <c r="E221" s="49">
        <f t="shared" si="143"/>
        <v>67665</v>
      </c>
      <c r="F221" s="48">
        <f t="shared" si="144"/>
        <v>0</v>
      </c>
      <c r="G221" s="48">
        <f t="shared" si="144"/>
        <v>0</v>
      </c>
      <c r="H221" s="48">
        <f t="shared" si="144"/>
        <v>3722</v>
      </c>
      <c r="I221" s="49">
        <f t="shared" si="145"/>
        <v>3722</v>
      </c>
    </row>
    <row r="222" spans="1:9" ht="11.25" customHeight="1" outlineLevel="1" x14ac:dyDescent="0.2">
      <c r="A222" s="47" t="s">
        <v>15</v>
      </c>
      <c r="B222" s="48"/>
      <c r="C222" s="48"/>
      <c r="D222" s="48"/>
      <c r="E222" s="49">
        <f t="shared" si="143"/>
        <v>0</v>
      </c>
      <c r="F222" s="48">
        <f t="shared" si="144"/>
        <v>0</v>
      </c>
      <c r="G222" s="48">
        <f t="shared" si="144"/>
        <v>0</v>
      </c>
      <c r="H222" s="48">
        <f t="shared" si="144"/>
        <v>0</v>
      </c>
      <c r="I222" s="49">
        <f t="shared" si="145"/>
        <v>0</v>
      </c>
    </row>
    <row r="223" spans="1:9" ht="11.25" customHeight="1" outlineLevel="1" x14ac:dyDescent="0.2">
      <c r="A223" s="47" t="s">
        <v>1</v>
      </c>
      <c r="B223" s="48"/>
      <c r="C223" s="48"/>
      <c r="D223" s="48">
        <v>3355519.45</v>
      </c>
      <c r="E223" s="49">
        <f t="shared" si="143"/>
        <v>3355519</v>
      </c>
      <c r="F223" s="48">
        <f t="shared" si="144"/>
        <v>0</v>
      </c>
      <c r="G223" s="48">
        <f t="shared" si="144"/>
        <v>0</v>
      </c>
      <c r="H223" s="48">
        <f t="shared" si="144"/>
        <v>184554</v>
      </c>
      <c r="I223" s="49">
        <f t="shared" si="145"/>
        <v>184554</v>
      </c>
    </row>
    <row r="224" spans="1:9" ht="11.25" customHeight="1" outlineLevel="1" x14ac:dyDescent="0.2">
      <c r="A224" s="47" t="s">
        <v>0</v>
      </c>
      <c r="B224" s="48"/>
      <c r="C224" s="48"/>
      <c r="D224" s="48">
        <v>1126107.92</v>
      </c>
      <c r="E224" s="49">
        <f t="shared" si="143"/>
        <v>1126108</v>
      </c>
      <c r="F224" s="48">
        <f t="shared" si="144"/>
        <v>0</v>
      </c>
      <c r="G224" s="48">
        <f t="shared" si="144"/>
        <v>0</v>
      </c>
      <c r="H224" s="48">
        <f t="shared" si="144"/>
        <v>61936</v>
      </c>
      <c r="I224" s="49">
        <f t="shared" si="145"/>
        <v>61936</v>
      </c>
    </row>
    <row r="225" spans="1:9" ht="11.25" customHeight="1" x14ac:dyDescent="0.2">
      <c r="A225" s="57" t="s">
        <v>62</v>
      </c>
      <c r="B225" s="55">
        <f>SUM(B226:B230)</f>
        <v>0</v>
      </c>
      <c r="C225" s="55">
        <f t="shared" ref="C225:I225" si="146">SUM(C226:C230)</f>
        <v>0</v>
      </c>
      <c r="D225" s="55">
        <f t="shared" si="146"/>
        <v>3611711</v>
      </c>
      <c r="E225" s="55">
        <f t="shared" si="146"/>
        <v>3611711</v>
      </c>
      <c r="F225" s="55">
        <f t="shared" si="146"/>
        <v>0</v>
      </c>
      <c r="G225" s="55">
        <f t="shared" si="146"/>
        <v>0</v>
      </c>
      <c r="H225" s="55">
        <f t="shared" si="146"/>
        <v>198644</v>
      </c>
      <c r="I225" s="55">
        <f t="shared" si="146"/>
        <v>198644</v>
      </c>
    </row>
    <row r="226" spans="1:9" ht="11.25" customHeight="1" outlineLevel="1" x14ac:dyDescent="0.2">
      <c r="A226" s="47" t="s">
        <v>13</v>
      </c>
      <c r="B226" s="48"/>
      <c r="C226" s="48"/>
      <c r="D226" s="48">
        <v>3547579.94</v>
      </c>
      <c r="E226" s="49">
        <f t="shared" ref="E226:E230" si="147">SUM(B226:D226)</f>
        <v>3547580</v>
      </c>
      <c r="F226" s="48">
        <f t="shared" ref="F226:H230" si="148">B226*$A$7</f>
        <v>0</v>
      </c>
      <c r="G226" s="48">
        <f t="shared" si="148"/>
        <v>0</v>
      </c>
      <c r="H226" s="48">
        <f t="shared" si="148"/>
        <v>195117</v>
      </c>
      <c r="I226" s="49">
        <f t="shared" ref="I226:I230" si="149">SUM(F226:H226)</f>
        <v>195117</v>
      </c>
    </row>
    <row r="227" spans="1:9" ht="11.25" customHeight="1" outlineLevel="1" x14ac:dyDescent="0.2">
      <c r="A227" s="47" t="s">
        <v>14</v>
      </c>
      <c r="B227" s="48"/>
      <c r="C227" s="48"/>
      <c r="D227" s="48">
        <v>49059.73</v>
      </c>
      <c r="E227" s="49">
        <f t="shared" si="147"/>
        <v>49060</v>
      </c>
      <c r="F227" s="48">
        <f t="shared" si="148"/>
        <v>0</v>
      </c>
      <c r="G227" s="48">
        <f t="shared" si="148"/>
        <v>0</v>
      </c>
      <c r="H227" s="48">
        <f t="shared" si="148"/>
        <v>2698</v>
      </c>
      <c r="I227" s="49">
        <f t="shared" si="149"/>
        <v>2698</v>
      </c>
    </row>
    <row r="228" spans="1:9" ht="11.25" customHeight="1" outlineLevel="1" x14ac:dyDescent="0.2">
      <c r="A228" s="47" t="s">
        <v>15</v>
      </c>
      <c r="B228" s="48"/>
      <c r="C228" s="48"/>
      <c r="D228" s="48">
        <v>6756.11</v>
      </c>
      <c r="E228" s="49">
        <f t="shared" si="147"/>
        <v>6756</v>
      </c>
      <c r="F228" s="48">
        <f t="shared" si="148"/>
        <v>0</v>
      </c>
      <c r="G228" s="48">
        <f t="shared" si="148"/>
        <v>0</v>
      </c>
      <c r="H228" s="48">
        <f t="shared" si="148"/>
        <v>372</v>
      </c>
      <c r="I228" s="49">
        <f t="shared" si="149"/>
        <v>372</v>
      </c>
    </row>
    <row r="229" spans="1:9" ht="11.25" customHeight="1" outlineLevel="1" x14ac:dyDescent="0.2">
      <c r="A229" s="47" t="s">
        <v>1</v>
      </c>
      <c r="B229" s="48"/>
      <c r="C229" s="48"/>
      <c r="D229" s="48">
        <v>8315</v>
      </c>
      <c r="E229" s="49">
        <f t="shared" si="147"/>
        <v>8315</v>
      </c>
      <c r="F229" s="48">
        <f t="shared" si="148"/>
        <v>0</v>
      </c>
      <c r="G229" s="48">
        <f t="shared" si="148"/>
        <v>0</v>
      </c>
      <c r="H229" s="48">
        <f t="shared" si="148"/>
        <v>457</v>
      </c>
      <c r="I229" s="49">
        <f t="shared" si="149"/>
        <v>457</v>
      </c>
    </row>
    <row r="230" spans="1:9" ht="11.25" customHeight="1" outlineLevel="1" x14ac:dyDescent="0.2">
      <c r="A230" s="47" t="s">
        <v>0</v>
      </c>
      <c r="B230" s="48"/>
      <c r="C230" s="48"/>
      <c r="D230" s="48"/>
      <c r="E230" s="49">
        <f t="shared" si="147"/>
        <v>0</v>
      </c>
      <c r="F230" s="48">
        <f t="shared" si="148"/>
        <v>0</v>
      </c>
      <c r="G230" s="48">
        <f t="shared" si="148"/>
        <v>0</v>
      </c>
      <c r="H230" s="48">
        <f t="shared" si="148"/>
        <v>0</v>
      </c>
      <c r="I230" s="49">
        <f t="shared" si="149"/>
        <v>0</v>
      </c>
    </row>
    <row r="231" spans="1:9" ht="11.25" customHeight="1" x14ac:dyDescent="0.2">
      <c r="A231" s="57" t="s">
        <v>63</v>
      </c>
      <c r="B231" s="55">
        <f>SUM(B232:B236)</f>
        <v>0</v>
      </c>
      <c r="C231" s="55">
        <f t="shared" ref="C231:I231" si="150">SUM(C232:C236)</f>
        <v>0</v>
      </c>
      <c r="D231" s="55">
        <f t="shared" si="150"/>
        <v>9391613</v>
      </c>
      <c r="E231" s="55">
        <f t="shared" si="150"/>
        <v>9391613</v>
      </c>
      <c r="F231" s="55">
        <f t="shared" si="150"/>
        <v>0</v>
      </c>
      <c r="G231" s="55">
        <f t="shared" si="150"/>
        <v>0</v>
      </c>
      <c r="H231" s="55">
        <f t="shared" si="150"/>
        <v>516539</v>
      </c>
      <c r="I231" s="55">
        <f t="shared" si="150"/>
        <v>516539</v>
      </c>
    </row>
    <row r="232" spans="1:9" ht="11.25" customHeight="1" outlineLevel="1" x14ac:dyDescent="0.2">
      <c r="A232" s="47" t="s">
        <v>13</v>
      </c>
      <c r="B232" s="48"/>
      <c r="C232" s="48"/>
      <c r="D232" s="48">
        <v>7386733</v>
      </c>
      <c r="E232" s="49">
        <f t="shared" ref="E232:E236" si="151">SUM(B232:D232)</f>
        <v>7386733</v>
      </c>
      <c r="F232" s="48">
        <f t="shared" ref="F232:H236" si="152">B232*$A$7</f>
        <v>0</v>
      </c>
      <c r="G232" s="48">
        <f t="shared" si="152"/>
        <v>0</v>
      </c>
      <c r="H232" s="48">
        <f t="shared" si="152"/>
        <v>406270</v>
      </c>
      <c r="I232" s="49">
        <f t="shared" ref="I232:I236" si="153">SUM(F232:H232)</f>
        <v>406270</v>
      </c>
    </row>
    <row r="233" spans="1:9" ht="11.25" customHeight="1" outlineLevel="1" x14ac:dyDescent="0.2">
      <c r="A233" s="47" t="s">
        <v>14</v>
      </c>
      <c r="B233" s="48"/>
      <c r="C233" s="48"/>
      <c r="D233" s="48">
        <v>173455.23</v>
      </c>
      <c r="E233" s="49">
        <f t="shared" si="151"/>
        <v>173455</v>
      </c>
      <c r="F233" s="48">
        <f t="shared" si="152"/>
        <v>0</v>
      </c>
      <c r="G233" s="48">
        <f t="shared" si="152"/>
        <v>0</v>
      </c>
      <c r="H233" s="48">
        <f t="shared" si="152"/>
        <v>9540</v>
      </c>
      <c r="I233" s="49">
        <f t="shared" si="153"/>
        <v>9540</v>
      </c>
    </row>
    <row r="234" spans="1:9" ht="11.25" customHeight="1" outlineLevel="1" x14ac:dyDescent="0.2">
      <c r="A234" s="47" t="s">
        <v>15</v>
      </c>
      <c r="B234" s="48"/>
      <c r="C234" s="48"/>
      <c r="D234" s="48">
        <v>444032.16</v>
      </c>
      <c r="E234" s="49">
        <f t="shared" si="151"/>
        <v>444032</v>
      </c>
      <c r="F234" s="48">
        <f t="shared" si="152"/>
        <v>0</v>
      </c>
      <c r="G234" s="48">
        <f t="shared" si="152"/>
        <v>0</v>
      </c>
      <c r="H234" s="48">
        <f t="shared" si="152"/>
        <v>24422</v>
      </c>
      <c r="I234" s="49">
        <f t="shared" si="153"/>
        <v>24422</v>
      </c>
    </row>
    <row r="235" spans="1:9" ht="11.25" customHeight="1" outlineLevel="1" x14ac:dyDescent="0.2">
      <c r="A235" s="47" t="s">
        <v>1</v>
      </c>
      <c r="B235" s="48"/>
      <c r="C235" s="48"/>
      <c r="D235" s="48"/>
      <c r="E235" s="49">
        <f t="shared" si="151"/>
        <v>0</v>
      </c>
      <c r="F235" s="48">
        <f t="shared" si="152"/>
        <v>0</v>
      </c>
      <c r="G235" s="48">
        <f t="shared" si="152"/>
        <v>0</v>
      </c>
      <c r="H235" s="48">
        <f t="shared" si="152"/>
        <v>0</v>
      </c>
      <c r="I235" s="49">
        <f t="shared" si="153"/>
        <v>0</v>
      </c>
    </row>
    <row r="236" spans="1:9" ht="11.25" customHeight="1" outlineLevel="1" x14ac:dyDescent="0.2">
      <c r="A236" s="47" t="s">
        <v>0</v>
      </c>
      <c r="B236" s="48"/>
      <c r="C236" s="48"/>
      <c r="D236" s="48">
        <v>1387392.64</v>
      </c>
      <c r="E236" s="49">
        <f t="shared" si="151"/>
        <v>1387393</v>
      </c>
      <c r="F236" s="48">
        <f t="shared" si="152"/>
        <v>0</v>
      </c>
      <c r="G236" s="48">
        <f t="shared" si="152"/>
        <v>0</v>
      </c>
      <c r="H236" s="48">
        <f t="shared" si="152"/>
        <v>76307</v>
      </c>
      <c r="I236" s="49">
        <f t="shared" si="153"/>
        <v>76307</v>
      </c>
    </row>
    <row r="237" spans="1:9" ht="11.25" customHeight="1" x14ac:dyDescent="0.2">
      <c r="A237" s="57" t="s">
        <v>64</v>
      </c>
      <c r="B237" s="55">
        <f>SUM(B238:B242)</f>
        <v>0</v>
      </c>
      <c r="C237" s="55">
        <f t="shared" ref="C237:I237" si="154">SUM(C238:C242)</f>
        <v>0</v>
      </c>
      <c r="D237" s="55">
        <f t="shared" si="154"/>
        <v>3381893</v>
      </c>
      <c r="E237" s="55">
        <f t="shared" si="154"/>
        <v>3381893</v>
      </c>
      <c r="F237" s="55">
        <f t="shared" si="154"/>
        <v>0</v>
      </c>
      <c r="G237" s="55">
        <f t="shared" si="154"/>
        <v>0</v>
      </c>
      <c r="H237" s="55">
        <f t="shared" si="154"/>
        <v>186003</v>
      </c>
      <c r="I237" s="55">
        <f t="shared" si="154"/>
        <v>186003</v>
      </c>
    </row>
    <row r="238" spans="1:9" ht="11.25" customHeight="1" outlineLevel="1" x14ac:dyDescent="0.2">
      <c r="A238" s="47" t="s">
        <v>13</v>
      </c>
      <c r="B238" s="48"/>
      <c r="C238" s="48"/>
      <c r="D238" s="48">
        <v>27336.25</v>
      </c>
      <c r="E238" s="49">
        <f t="shared" ref="E238:E242" si="155">SUM(B238:D238)</f>
        <v>27336</v>
      </c>
      <c r="F238" s="48">
        <f t="shared" ref="F238:H242" si="156">B238*$A$7</f>
        <v>0</v>
      </c>
      <c r="G238" s="48">
        <f t="shared" si="156"/>
        <v>0</v>
      </c>
      <c r="H238" s="48">
        <f t="shared" si="156"/>
        <v>1503</v>
      </c>
      <c r="I238" s="49">
        <f t="shared" ref="I238:I242" si="157">SUM(F238:H238)</f>
        <v>1503</v>
      </c>
    </row>
    <row r="239" spans="1:9" ht="11.25" customHeight="1" outlineLevel="1" x14ac:dyDescent="0.2">
      <c r="A239" s="47" t="s">
        <v>14</v>
      </c>
      <c r="B239" s="48"/>
      <c r="C239" s="48"/>
      <c r="D239" s="48">
        <v>147698.9</v>
      </c>
      <c r="E239" s="49">
        <f t="shared" si="155"/>
        <v>147699</v>
      </c>
      <c r="F239" s="48">
        <f t="shared" si="156"/>
        <v>0</v>
      </c>
      <c r="G239" s="48">
        <f t="shared" si="156"/>
        <v>0</v>
      </c>
      <c r="H239" s="48">
        <f t="shared" si="156"/>
        <v>8123</v>
      </c>
      <c r="I239" s="49">
        <f t="shared" si="157"/>
        <v>8123</v>
      </c>
    </row>
    <row r="240" spans="1:9" ht="11.25" customHeight="1" outlineLevel="1" x14ac:dyDescent="0.2">
      <c r="A240" s="47" t="s">
        <v>15</v>
      </c>
      <c r="B240" s="48"/>
      <c r="C240" s="48"/>
      <c r="D240" s="48">
        <v>8315</v>
      </c>
      <c r="E240" s="49">
        <f t="shared" si="155"/>
        <v>8315</v>
      </c>
      <c r="F240" s="48">
        <f t="shared" si="156"/>
        <v>0</v>
      </c>
      <c r="G240" s="48">
        <f t="shared" si="156"/>
        <v>0</v>
      </c>
      <c r="H240" s="48">
        <f t="shared" si="156"/>
        <v>457</v>
      </c>
      <c r="I240" s="49">
        <f t="shared" si="157"/>
        <v>457</v>
      </c>
    </row>
    <row r="241" spans="1:9" ht="11.25" customHeight="1" outlineLevel="1" x14ac:dyDescent="0.2">
      <c r="A241" s="47" t="s">
        <v>1</v>
      </c>
      <c r="B241" s="48"/>
      <c r="C241" s="48"/>
      <c r="D241" s="48">
        <v>1666413.74</v>
      </c>
      <c r="E241" s="49">
        <f t="shared" si="155"/>
        <v>1666414</v>
      </c>
      <c r="F241" s="48">
        <f t="shared" si="156"/>
        <v>0</v>
      </c>
      <c r="G241" s="48">
        <f t="shared" si="156"/>
        <v>0</v>
      </c>
      <c r="H241" s="48">
        <f t="shared" si="156"/>
        <v>91653</v>
      </c>
      <c r="I241" s="49">
        <f t="shared" si="157"/>
        <v>91653</v>
      </c>
    </row>
    <row r="242" spans="1:9" ht="11.25" customHeight="1" outlineLevel="1" x14ac:dyDescent="0.2">
      <c r="A242" s="47" t="s">
        <v>0</v>
      </c>
      <c r="B242" s="48"/>
      <c r="C242" s="48"/>
      <c r="D242" s="48">
        <v>1532129.21</v>
      </c>
      <c r="E242" s="49">
        <f t="shared" si="155"/>
        <v>1532129</v>
      </c>
      <c r="F242" s="48">
        <f t="shared" si="156"/>
        <v>0</v>
      </c>
      <c r="G242" s="48">
        <f t="shared" si="156"/>
        <v>0</v>
      </c>
      <c r="H242" s="48">
        <f t="shared" si="156"/>
        <v>84267</v>
      </c>
      <c r="I242" s="49">
        <f t="shared" si="157"/>
        <v>84267</v>
      </c>
    </row>
    <row r="243" spans="1:9" ht="11.25" customHeight="1" x14ac:dyDescent="0.2">
      <c r="A243" s="57" t="s">
        <v>65</v>
      </c>
      <c r="B243" s="55">
        <f>SUM(B244:B248)</f>
        <v>0</v>
      </c>
      <c r="C243" s="55">
        <f t="shared" ref="C243:I243" si="158">SUM(C244:C248)</f>
        <v>0</v>
      </c>
      <c r="D243" s="55">
        <f t="shared" si="158"/>
        <v>3715443</v>
      </c>
      <c r="E243" s="55">
        <f t="shared" si="158"/>
        <v>3715443</v>
      </c>
      <c r="F243" s="55">
        <f t="shared" si="158"/>
        <v>0</v>
      </c>
      <c r="G243" s="55">
        <f t="shared" si="158"/>
        <v>0</v>
      </c>
      <c r="H243" s="55">
        <f t="shared" si="158"/>
        <v>204349</v>
      </c>
      <c r="I243" s="55">
        <f t="shared" si="158"/>
        <v>204349</v>
      </c>
    </row>
    <row r="244" spans="1:9" ht="11.25" customHeight="1" outlineLevel="1" x14ac:dyDescent="0.2">
      <c r="A244" s="47" t="s">
        <v>13</v>
      </c>
      <c r="B244" s="48"/>
      <c r="C244" s="48"/>
      <c r="D244" s="48">
        <v>45733.65</v>
      </c>
      <c r="E244" s="49">
        <f t="shared" ref="E244:E248" si="159">SUM(B244:D244)</f>
        <v>45734</v>
      </c>
      <c r="F244" s="48">
        <f t="shared" ref="F244:H248" si="160">B244*$A$7</f>
        <v>0</v>
      </c>
      <c r="G244" s="48">
        <f t="shared" si="160"/>
        <v>0</v>
      </c>
      <c r="H244" s="48">
        <f t="shared" si="160"/>
        <v>2515</v>
      </c>
      <c r="I244" s="49">
        <f t="shared" ref="I244:I248" si="161">SUM(F244:H244)</f>
        <v>2515</v>
      </c>
    </row>
    <row r="245" spans="1:9" ht="11.25" customHeight="1" outlineLevel="1" x14ac:dyDescent="0.2">
      <c r="A245" s="47" t="s">
        <v>14</v>
      </c>
      <c r="B245" s="48"/>
      <c r="C245" s="48"/>
      <c r="D245" s="48">
        <v>3106562.11</v>
      </c>
      <c r="E245" s="49">
        <f t="shared" si="159"/>
        <v>3106562</v>
      </c>
      <c r="F245" s="48">
        <f t="shared" si="160"/>
        <v>0</v>
      </c>
      <c r="G245" s="48">
        <f t="shared" si="160"/>
        <v>0</v>
      </c>
      <c r="H245" s="48">
        <f t="shared" si="160"/>
        <v>170861</v>
      </c>
      <c r="I245" s="49">
        <f t="shared" si="161"/>
        <v>170861</v>
      </c>
    </row>
    <row r="246" spans="1:9" ht="11.25" customHeight="1" outlineLevel="1" x14ac:dyDescent="0.2">
      <c r="A246" s="47" t="s">
        <v>15</v>
      </c>
      <c r="B246" s="48"/>
      <c r="C246" s="48"/>
      <c r="D246" s="48">
        <v>18709.22</v>
      </c>
      <c r="E246" s="49">
        <f t="shared" si="159"/>
        <v>18709</v>
      </c>
      <c r="F246" s="48">
        <f t="shared" si="160"/>
        <v>0</v>
      </c>
      <c r="G246" s="48">
        <f t="shared" si="160"/>
        <v>0</v>
      </c>
      <c r="H246" s="48">
        <f t="shared" si="160"/>
        <v>1029</v>
      </c>
      <c r="I246" s="49">
        <f t="shared" si="161"/>
        <v>1029</v>
      </c>
    </row>
    <row r="247" spans="1:9" ht="11.25" customHeight="1" outlineLevel="1" x14ac:dyDescent="0.2">
      <c r="A247" s="47" t="s">
        <v>1</v>
      </c>
      <c r="B247" s="48"/>
      <c r="C247" s="48"/>
      <c r="D247" s="48"/>
      <c r="E247" s="49">
        <f t="shared" si="159"/>
        <v>0</v>
      </c>
      <c r="F247" s="48">
        <f t="shared" si="160"/>
        <v>0</v>
      </c>
      <c r="G247" s="48">
        <f t="shared" si="160"/>
        <v>0</v>
      </c>
      <c r="H247" s="48">
        <f t="shared" si="160"/>
        <v>0</v>
      </c>
      <c r="I247" s="49">
        <f t="shared" si="161"/>
        <v>0</v>
      </c>
    </row>
    <row r="248" spans="1:9" ht="11.25" customHeight="1" outlineLevel="1" x14ac:dyDescent="0.2">
      <c r="A248" s="47" t="s">
        <v>0</v>
      </c>
      <c r="B248" s="48"/>
      <c r="C248" s="48"/>
      <c r="D248" s="48">
        <v>544438</v>
      </c>
      <c r="E248" s="49">
        <f t="shared" si="159"/>
        <v>544438</v>
      </c>
      <c r="F248" s="48">
        <f t="shared" si="160"/>
        <v>0</v>
      </c>
      <c r="G248" s="48">
        <f t="shared" si="160"/>
        <v>0</v>
      </c>
      <c r="H248" s="48">
        <f t="shared" si="160"/>
        <v>29944</v>
      </c>
      <c r="I248" s="49">
        <f t="shared" si="161"/>
        <v>29944</v>
      </c>
    </row>
    <row r="249" spans="1:9" ht="11.25" customHeight="1" x14ac:dyDescent="0.2">
      <c r="A249" s="57" t="s">
        <v>66</v>
      </c>
      <c r="B249" s="55">
        <f>SUM(B250:B254)</f>
        <v>0</v>
      </c>
      <c r="C249" s="55">
        <f t="shared" ref="C249:I249" si="162">SUM(C250:C254)</f>
        <v>0</v>
      </c>
      <c r="D249" s="55">
        <f t="shared" si="162"/>
        <v>5121358</v>
      </c>
      <c r="E249" s="55">
        <f t="shared" si="162"/>
        <v>5121358</v>
      </c>
      <c r="F249" s="55">
        <f t="shared" si="162"/>
        <v>0</v>
      </c>
      <c r="G249" s="55">
        <f t="shared" si="162"/>
        <v>0</v>
      </c>
      <c r="H249" s="55">
        <f t="shared" si="162"/>
        <v>281675</v>
      </c>
      <c r="I249" s="55">
        <f t="shared" si="162"/>
        <v>281675</v>
      </c>
    </row>
    <row r="250" spans="1:9" ht="11.25" customHeight="1" outlineLevel="1" x14ac:dyDescent="0.2">
      <c r="A250" s="47" t="s">
        <v>13</v>
      </c>
      <c r="B250" s="48"/>
      <c r="C250" s="48"/>
      <c r="D250" s="48">
        <v>53217.34</v>
      </c>
      <c r="E250" s="49">
        <f t="shared" ref="E250:E254" si="163">SUM(B250:D250)</f>
        <v>53217</v>
      </c>
      <c r="F250" s="48">
        <f t="shared" ref="F250:H254" si="164">B250*$A$7</f>
        <v>0</v>
      </c>
      <c r="G250" s="48">
        <f t="shared" si="164"/>
        <v>0</v>
      </c>
      <c r="H250" s="48">
        <f t="shared" si="164"/>
        <v>2927</v>
      </c>
      <c r="I250" s="49">
        <f t="shared" ref="I250:I254" si="165">SUM(F250:H250)</f>
        <v>2927</v>
      </c>
    </row>
    <row r="251" spans="1:9" ht="11.25" customHeight="1" outlineLevel="1" x14ac:dyDescent="0.2">
      <c r="A251" s="47" t="s">
        <v>14</v>
      </c>
      <c r="B251" s="48"/>
      <c r="C251" s="48"/>
      <c r="D251" s="48">
        <v>104979.51</v>
      </c>
      <c r="E251" s="49">
        <f t="shared" si="163"/>
        <v>104980</v>
      </c>
      <c r="F251" s="48">
        <f t="shared" si="164"/>
        <v>0</v>
      </c>
      <c r="G251" s="48">
        <f t="shared" si="164"/>
        <v>0</v>
      </c>
      <c r="H251" s="48">
        <f t="shared" si="164"/>
        <v>5774</v>
      </c>
      <c r="I251" s="49">
        <f t="shared" si="165"/>
        <v>5774</v>
      </c>
    </row>
    <row r="252" spans="1:9" ht="11.25" customHeight="1" outlineLevel="1" x14ac:dyDescent="0.2">
      <c r="A252" s="47" t="s">
        <v>15</v>
      </c>
      <c r="B252" s="48"/>
      <c r="C252" s="48"/>
      <c r="D252" s="48">
        <v>1915637.04</v>
      </c>
      <c r="E252" s="49">
        <f t="shared" si="163"/>
        <v>1915637</v>
      </c>
      <c r="F252" s="48">
        <f t="shared" si="164"/>
        <v>0</v>
      </c>
      <c r="G252" s="48">
        <f t="shared" si="164"/>
        <v>0</v>
      </c>
      <c r="H252" s="48">
        <f t="shared" si="164"/>
        <v>105360</v>
      </c>
      <c r="I252" s="49">
        <f t="shared" si="165"/>
        <v>105360</v>
      </c>
    </row>
    <row r="253" spans="1:9" ht="11.25" customHeight="1" outlineLevel="1" x14ac:dyDescent="0.2">
      <c r="A253" s="47" t="s">
        <v>1</v>
      </c>
      <c r="B253" s="48"/>
      <c r="C253" s="48"/>
      <c r="D253" s="48"/>
      <c r="E253" s="49">
        <f t="shared" si="163"/>
        <v>0</v>
      </c>
      <c r="F253" s="48">
        <f t="shared" si="164"/>
        <v>0</v>
      </c>
      <c r="G253" s="48">
        <f t="shared" si="164"/>
        <v>0</v>
      </c>
      <c r="H253" s="48">
        <f t="shared" si="164"/>
        <v>0</v>
      </c>
      <c r="I253" s="49">
        <f t="shared" si="165"/>
        <v>0</v>
      </c>
    </row>
    <row r="254" spans="1:9" ht="11.25" customHeight="1" outlineLevel="1" x14ac:dyDescent="0.2">
      <c r="A254" s="47" t="s">
        <v>0</v>
      </c>
      <c r="B254" s="48"/>
      <c r="C254" s="48"/>
      <c r="D254" s="48">
        <v>3047524.15</v>
      </c>
      <c r="E254" s="49">
        <f t="shared" si="163"/>
        <v>3047524</v>
      </c>
      <c r="F254" s="48">
        <f t="shared" si="164"/>
        <v>0</v>
      </c>
      <c r="G254" s="48">
        <f t="shared" si="164"/>
        <v>0</v>
      </c>
      <c r="H254" s="48">
        <f t="shared" si="164"/>
        <v>167614</v>
      </c>
      <c r="I254" s="49">
        <f t="shared" si="165"/>
        <v>167614</v>
      </c>
    </row>
    <row r="255" spans="1:9" ht="11.25" customHeight="1" x14ac:dyDescent="0.2">
      <c r="A255" s="57" t="s">
        <v>67</v>
      </c>
      <c r="B255" s="55">
        <f>SUM(B256:B260)</f>
        <v>0</v>
      </c>
      <c r="C255" s="55">
        <f t="shared" ref="C255:I255" si="166">SUM(C256:C260)</f>
        <v>0</v>
      </c>
      <c r="D255" s="55">
        <f t="shared" si="166"/>
        <v>3730930</v>
      </c>
      <c r="E255" s="55">
        <f t="shared" si="166"/>
        <v>3730929</v>
      </c>
      <c r="F255" s="55">
        <f t="shared" si="166"/>
        <v>0</v>
      </c>
      <c r="G255" s="55">
        <f t="shared" si="166"/>
        <v>0</v>
      </c>
      <c r="H255" s="55">
        <f t="shared" si="166"/>
        <v>205201</v>
      </c>
      <c r="I255" s="55">
        <f t="shared" si="166"/>
        <v>205201</v>
      </c>
    </row>
    <row r="256" spans="1:9" ht="11.25" customHeight="1" outlineLevel="1" x14ac:dyDescent="0.2">
      <c r="A256" s="47" t="s">
        <v>13</v>
      </c>
      <c r="B256" s="48"/>
      <c r="C256" s="48"/>
      <c r="D256" s="48">
        <v>39081</v>
      </c>
      <c r="E256" s="49">
        <f t="shared" ref="E256:E260" si="167">SUM(B256:D256)</f>
        <v>39081</v>
      </c>
      <c r="F256" s="48">
        <f t="shared" ref="F256:H260" si="168">B256*$A$7</f>
        <v>0</v>
      </c>
      <c r="G256" s="48">
        <f t="shared" si="168"/>
        <v>0</v>
      </c>
      <c r="H256" s="48">
        <f t="shared" si="168"/>
        <v>2149</v>
      </c>
      <c r="I256" s="49">
        <f t="shared" ref="I256:I260" si="169">SUM(F256:H256)</f>
        <v>2149</v>
      </c>
    </row>
    <row r="257" spans="1:9" ht="11.25" customHeight="1" outlineLevel="1" x14ac:dyDescent="0.2">
      <c r="A257" s="47" t="s">
        <v>14</v>
      </c>
      <c r="B257" s="48"/>
      <c r="C257" s="48"/>
      <c r="D257" s="48">
        <v>3170485.17</v>
      </c>
      <c r="E257" s="49">
        <f t="shared" si="167"/>
        <v>3170485</v>
      </c>
      <c r="F257" s="48">
        <f t="shared" si="168"/>
        <v>0</v>
      </c>
      <c r="G257" s="48">
        <f t="shared" si="168"/>
        <v>0</v>
      </c>
      <c r="H257" s="48">
        <f t="shared" si="168"/>
        <v>174377</v>
      </c>
      <c r="I257" s="49">
        <f t="shared" si="169"/>
        <v>174377</v>
      </c>
    </row>
    <row r="258" spans="1:9" ht="11.25" customHeight="1" outlineLevel="1" x14ac:dyDescent="0.2">
      <c r="A258" s="47" t="s">
        <v>15</v>
      </c>
      <c r="B258" s="48"/>
      <c r="C258" s="48"/>
      <c r="D258" s="48">
        <v>28687.47</v>
      </c>
      <c r="E258" s="49">
        <f t="shared" si="167"/>
        <v>28687</v>
      </c>
      <c r="F258" s="48">
        <f t="shared" si="168"/>
        <v>0</v>
      </c>
      <c r="G258" s="48">
        <f t="shared" si="168"/>
        <v>0</v>
      </c>
      <c r="H258" s="48">
        <f t="shared" si="168"/>
        <v>1578</v>
      </c>
      <c r="I258" s="49">
        <f t="shared" si="169"/>
        <v>1578</v>
      </c>
    </row>
    <row r="259" spans="1:9" ht="11.25" customHeight="1" outlineLevel="1" x14ac:dyDescent="0.2">
      <c r="A259" s="47" t="s">
        <v>1</v>
      </c>
      <c r="B259" s="48"/>
      <c r="C259" s="48"/>
      <c r="D259" s="48">
        <v>8315</v>
      </c>
      <c r="E259" s="49">
        <f t="shared" si="167"/>
        <v>8315</v>
      </c>
      <c r="F259" s="48">
        <f t="shared" si="168"/>
        <v>0</v>
      </c>
      <c r="G259" s="48">
        <f t="shared" si="168"/>
        <v>0</v>
      </c>
      <c r="H259" s="48">
        <f t="shared" si="168"/>
        <v>457</v>
      </c>
      <c r="I259" s="49">
        <f t="shared" si="169"/>
        <v>457</v>
      </c>
    </row>
    <row r="260" spans="1:9" ht="11.25" customHeight="1" outlineLevel="1" x14ac:dyDescent="0.2">
      <c r="A260" s="47" t="s">
        <v>0</v>
      </c>
      <c r="B260" s="48"/>
      <c r="C260" s="48"/>
      <c r="D260" s="48">
        <v>484360.91</v>
      </c>
      <c r="E260" s="49">
        <f t="shared" si="167"/>
        <v>484361</v>
      </c>
      <c r="F260" s="48">
        <f t="shared" si="168"/>
        <v>0</v>
      </c>
      <c r="G260" s="48">
        <f t="shared" si="168"/>
        <v>0</v>
      </c>
      <c r="H260" s="48">
        <f t="shared" si="168"/>
        <v>26640</v>
      </c>
      <c r="I260" s="49">
        <f t="shared" si="169"/>
        <v>26640</v>
      </c>
    </row>
    <row r="261" spans="1:9" ht="11.25" customHeight="1" x14ac:dyDescent="0.2">
      <c r="A261" s="57" t="s">
        <v>68</v>
      </c>
      <c r="B261" s="55">
        <f>SUM(B262:B266)</f>
        <v>0</v>
      </c>
      <c r="C261" s="55">
        <f t="shared" ref="C261:I261" si="170">SUM(C262:C266)</f>
        <v>0</v>
      </c>
      <c r="D261" s="55">
        <f t="shared" si="170"/>
        <v>3425263</v>
      </c>
      <c r="E261" s="55">
        <f t="shared" si="170"/>
        <v>3425262</v>
      </c>
      <c r="F261" s="55">
        <f t="shared" si="170"/>
        <v>0</v>
      </c>
      <c r="G261" s="55">
        <f t="shared" si="170"/>
        <v>0</v>
      </c>
      <c r="H261" s="55">
        <f t="shared" si="170"/>
        <v>188389</v>
      </c>
      <c r="I261" s="55">
        <f t="shared" si="170"/>
        <v>188389</v>
      </c>
    </row>
    <row r="262" spans="1:9" ht="11.25" customHeight="1" outlineLevel="1" x14ac:dyDescent="0.2">
      <c r="A262" s="47" t="s">
        <v>13</v>
      </c>
      <c r="B262" s="48"/>
      <c r="C262" s="48"/>
      <c r="D262" s="48">
        <v>51242.49</v>
      </c>
      <c r="E262" s="49">
        <f t="shared" ref="E262:E266" si="171">SUM(B262:D262)</f>
        <v>51242</v>
      </c>
      <c r="F262" s="48">
        <f t="shared" ref="F262:H266" si="172">B262*$A$7</f>
        <v>0</v>
      </c>
      <c r="G262" s="48">
        <f t="shared" si="172"/>
        <v>0</v>
      </c>
      <c r="H262" s="48">
        <f t="shared" si="172"/>
        <v>2818</v>
      </c>
      <c r="I262" s="49">
        <f t="shared" ref="I262:I266" si="173">SUM(F262:H262)</f>
        <v>2818</v>
      </c>
    </row>
    <row r="263" spans="1:9" ht="11.25" customHeight="1" outlineLevel="1" x14ac:dyDescent="0.2">
      <c r="A263" s="47" t="s">
        <v>14</v>
      </c>
      <c r="B263" s="48"/>
      <c r="C263" s="48"/>
      <c r="D263" s="48"/>
      <c r="E263" s="49">
        <f t="shared" si="171"/>
        <v>0</v>
      </c>
      <c r="F263" s="48">
        <f t="shared" si="172"/>
        <v>0</v>
      </c>
      <c r="G263" s="48">
        <f t="shared" si="172"/>
        <v>0</v>
      </c>
      <c r="H263" s="48">
        <f t="shared" si="172"/>
        <v>0</v>
      </c>
      <c r="I263" s="49">
        <f t="shared" si="173"/>
        <v>0</v>
      </c>
    </row>
    <row r="264" spans="1:9" ht="11.25" customHeight="1" outlineLevel="1" x14ac:dyDescent="0.2">
      <c r="A264" s="47" t="s">
        <v>15</v>
      </c>
      <c r="B264" s="48"/>
      <c r="C264" s="48"/>
      <c r="D264" s="48">
        <v>16630</v>
      </c>
      <c r="E264" s="49">
        <f t="shared" si="171"/>
        <v>16630</v>
      </c>
      <c r="F264" s="48">
        <f t="shared" si="172"/>
        <v>0</v>
      </c>
      <c r="G264" s="48">
        <f t="shared" si="172"/>
        <v>0</v>
      </c>
      <c r="H264" s="48">
        <f t="shared" si="172"/>
        <v>915</v>
      </c>
      <c r="I264" s="49">
        <f t="shared" si="173"/>
        <v>915</v>
      </c>
    </row>
    <row r="265" spans="1:9" ht="11.25" customHeight="1" outlineLevel="1" x14ac:dyDescent="0.2">
      <c r="A265" s="47" t="s">
        <v>1</v>
      </c>
      <c r="B265" s="48"/>
      <c r="C265" s="48"/>
      <c r="D265" s="48">
        <v>1565442.13</v>
      </c>
      <c r="E265" s="49">
        <f t="shared" si="171"/>
        <v>1565442</v>
      </c>
      <c r="F265" s="48">
        <f t="shared" si="172"/>
        <v>0</v>
      </c>
      <c r="G265" s="48">
        <f t="shared" si="172"/>
        <v>0</v>
      </c>
      <c r="H265" s="48">
        <f t="shared" si="172"/>
        <v>86099</v>
      </c>
      <c r="I265" s="49">
        <f t="shared" si="173"/>
        <v>86099</v>
      </c>
    </row>
    <row r="266" spans="1:9" ht="11.25" customHeight="1" outlineLevel="1" x14ac:dyDescent="0.2">
      <c r="A266" s="47" t="s">
        <v>0</v>
      </c>
      <c r="B266" s="48"/>
      <c r="C266" s="48"/>
      <c r="D266" s="48">
        <v>1791948.44</v>
      </c>
      <c r="E266" s="49">
        <f t="shared" si="171"/>
        <v>1791948</v>
      </c>
      <c r="F266" s="48">
        <f t="shared" si="172"/>
        <v>0</v>
      </c>
      <c r="G266" s="48">
        <f t="shared" si="172"/>
        <v>0</v>
      </c>
      <c r="H266" s="48">
        <f t="shared" si="172"/>
        <v>98557</v>
      </c>
      <c r="I266" s="49">
        <f t="shared" si="173"/>
        <v>98557</v>
      </c>
    </row>
    <row r="267" spans="1:9" ht="11.25" customHeight="1" x14ac:dyDescent="0.2">
      <c r="A267" s="57" t="s">
        <v>69</v>
      </c>
      <c r="B267" s="55">
        <f>SUM(B268:B272)</f>
        <v>0</v>
      </c>
      <c r="C267" s="55">
        <f t="shared" ref="C267:I267" si="174">SUM(C268:C272)</f>
        <v>0</v>
      </c>
      <c r="D267" s="55">
        <f t="shared" si="174"/>
        <v>10250864</v>
      </c>
      <c r="E267" s="55">
        <f t="shared" si="174"/>
        <v>10250865</v>
      </c>
      <c r="F267" s="55">
        <f t="shared" si="174"/>
        <v>0</v>
      </c>
      <c r="G267" s="55">
        <f t="shared" si="174"/>
        <v>0</v>
      </c>
      <c r="H267" s="55">
        <f t="shared" si="174"/>
        <v>563797</v>
      </c>
      <c r="I267" s="55">
        <f t="shared" si="174"/>
        <v>563797</v>
      </c>
    </row>
    <row r="268" spans="1:9" ht="11.25" customHeight="1" outlineLevel="1" x14ac:dyDescent="0.2">
      <c r="A268" s="47" t="s">
        <v>13</v>
      </c>
      <c r="B268" s="48"/>
      <c r="C268" s="48"/>
      <c r="D268" s="48">
        <v>4592406.57</v>
      </c>
      <c r="E268" s="49">
        <f t="shared" ref="E268:E272" si="175">SUM(B268:D268)</f>
        <v>4592407</v>
      </c>
      <c r="F268" s="48">
        <f t="shared" ref="F268:H272" si="176">B268*$A$7</f>
        <v>0</v>
      </c>
      <c r="G268" s="48">
        <f t="shared" si="176"/>
        <v>0</v>
      </c>
      <c r="H268" s="48">
        <f t="shared" si="176"/>
        <v>252582</v>
      </c>
      <c r="I268" s="49">
        <f t="shared" ref="I268:I272" si="177">SUM(F268:H268)</f>
        <v>252582</v>
      </c>
    </row>
    <row r="269" spans="1:9" ht="11.25" customHeight="1" outlineLevel="1" x14ac:dyDescent="0.2">
      <c r="A269" s="47" t="s">
        <v>14</v>
      </c>
      <c r="B269" s="48"/>
      <c r="C269" s="48"/>
      <c r="D269" s="48">
        <v>116059.53</v>
      </c>
      <c r="E269" s="49">
        <f t="shared" si="175"/>
        <v>116060</v>
      </c>
      <c r="F269" s="48">
        <f t="shared" si="176"/>
        <v>0</v>
      </c>
      <c r="G269" s="48">
        <f t="shared" si="176"/>
        <v>0</v>
      </c>
      <c r="H269" s="48">
        <f t="shared" si="176"/>
        <v>6383</v>
      </c>
      <c r="I269" s="49">
        <f t="shared" si="177"/>
        <v>6383</v>
      </c>
    </row>
    <row r="270" spans="1:9" ht="11.25" customHeight="1" outlineLevel="1" x14ac:dyDescent="0.2">
      <c r="A270" s="47" t="s">
        <v>15</v>
      </c>
      <c r="B270" s="48"/>
      <c r="C270" s="48"/>
      <c r="D270" s="48">
        <v>27440.19</v>
      </c>
      <c r="E270" s="49">
        <f t="shared" si="175"/>
        <v>27440</v>
      </c>
      <c r="F270" s="48">
        <f t="shared" si="176"/>
        <v>0</v>
      </c>
      <c r="G270" s="48">
        <f t="shared" si="176"/>
        <v>0</v>
      </c>
      <c r="H270" s="48">
        <f t="shared" si="176"/>
        <v>1509</v>
      </c>
      <c r="I270" s="49">
        <f t="shared" si="177"/>
        <v>1509</v>
      </c>
    </row>
    <row r="271" spans="1:9" ht="11.25" customHeight="1" outlineLevel="1" x14ac:dyDescent="0.2">
      <c r="A271" s="47" t="s">
        <v>1</v>
      </c>
      <c r="B271" s="48"/>
      <c r="C271" s="48"/>
      <c r="D271" s="48"/>
      <c r="E271" s="49">
        <f t="shared" si="175"/>
        <v>0</v>
      </c>
      <c r="F271" s="48">
        <f t="shared" si="176"/>
        <v>0</v>
      </c>
      <c r="G271" s="48">
        <f t="shared" si="176"/>
        <v>0</v>
      </c>
      <c r="H271" s="48">
        <f t="shared" si="176"/>
        <v>0</v>
      </c>
      <c r="I271" s="49">
        <f t="shared" si="177"/>
        <v>0</v>
      </c>
    </row>
    <row r="272" spans="1:9" ht="11.25" customHeight="1" outlineLevel="1" x14ac:dyDescent="0.2">
      <c r="A272" s="47" t="s">
        <v>0</v>
      </c>
      <c r="B272" s="48"/>
      <c r="C272" s="48"/>
      <c r="D272" s="48">
        <v>5514958</v>
      </c>
      <c r="E272" s="49">
        <f t="shared" si="175"/>
        <v>5514958</v>
      </c>
      <c r="F272" s="48">
        <f t="shared" si="176"/>
        <v>0</v>
      </c>
      <c r="G272" s="48">
        <f t="shared" si="176"/>
        <v>0</v>
      </c>
      <c r="H272" s="48">
        <f t="shared" si="176"/>
        <v>303323</v>
      </c>
      <c r="I272" s="49">
        <f t="shared" si="177"/>
        <v>303323</v>
      </c>
    </row>
    <row r="273" spans="1:9" ht="11.25" customHeight="1" x14ac:dyDescent="0.2">
      <c r="A273" s="57" t="s">
        <v>70</v>
      </c>
      <c r="B273" s="55">
        <f>SUM(B274:B278)</f>
        <v>0</v>
      </c>
      <c r="C273" s="55">
        <f t="shared" ref="C273:I273" si="178">SUM(C274:C278)</f>
        <v>0</v>
      </c>
      <c r="D273" s="55">
        <f t="shared" si="178"/>
        <v>3812544</v>
      </c>
      <c r="E273" s="55">
        <f t="shared" si="178"/>
        <v>3812544</v>
      </c>
      <c r="F273" s="55">
        <f t="shared" si="178"/>
        <v>0</v>
      </c>
      <c r="G273" s="55">
        <f t="shared" si="178"/>
        <v>0</v>
      </c>
      <c r="H273" s="55">
        <f t="shared" si="178"/>
        <v>209691</v>
      </c>
      <c r="I273" s="55">
        <f t="shared" si="178"/>
        <v>209691</v>
      </c>
    </row>
    <row r="274" spans="1:9" ht="11.25" customHeight="1" outlineLevel="1" x14ac:dyDescent="0.2">
      <c r="A274" s="47" t="s">
        <v>13</v>
      </c>
      <c r="B274" s="48"/>
      <c r="C274" s="48"/>
      <c r="D274" s="48">
        <v>44590.31</v>
      </c>
      <c r="E274" s="49">
        <f t="shared" ref="E274:E278" si="179">SUM(B274:D274)</f>
        <v>44590</v>
      </c>
      <c r="F274" s="48">
        <f t="shared" ref="F274:H278" si="180">B274*$A$7</f>
        <v>0</v>
      </c>
      <c r="G274" s="48">
        <f t="shared" si="180"/>
        <v>0</v>
      </c>
      <c r="H274" s="48">
        <f t="shared" si="180"/>
        <v>2452</v>
      </c>
      <c r="I274" s="49">
        <f t="shared" ref="I274:I278" si="181">SUM(F274:H274)</f>
        <v>2452</v>
      </c>
    </row>
    <row r="275" spans="1:9" ht="11.25" customHeight="1" outlineLevel="1" x14ac:dyDescent="0.2">
      <c r="A275" s="47" t="s">
        <v>14</v>
      </c>
      <c r="B275" s="48"/>
      <c r="C275" s="48"/>
      <c r="D275" s="48">
        <v>80865.41</v>
      </c>
      <c r="E275" s="49">
        <f t="shared" si="179"/>
        <v>80865</v>
      </c>
      <c r="F275" s="48">
        <f t="shared" si="180"/>
        <v>0</v>
      </c>
      <c r="G275" s="48">
        <f t="shared" si="180"/>
        <v>0</v>
      </c>
      <c r="H275" s="48">
        <f t="shared" si="180"/>
        <v>4448</v>
      </c>
      <c r="I275" s="49">
        <f t="shared" si="181"/>
        <v>4448</v>
      </c>
    </row>
    <row r="276" spans="1:9" ht="11.25" customHeight="1" outlineLevel="1" x14ac:dyDescent="0.2">
      <c r="A276" s="47" t="s">
        <v>15</v>
      </c>
      <c r="B276" s="48"/>
      <c r="C276" s="48"/>
      <c r="D276" s="48">
        <v>17337.21</v>
      </c>
      <c r="E276" s="49">
        <f t="shared" si="179"/>
        <v>17337</v>
      </c>
      <c r="F276" s="48">
        <f t="shared" si="180"/>
        <v>0</v>
      </c>
      <c r="G276" s="48">
        <f t="shared" si="180"/>
        <v>0</v>
      </c>
      <c r="H276" s="48">
        <f t="shared" si="180"/>
        <v>954</v>
      </c>
      <c r="I276" s="49">
        <f t="shared" si="181"/>
        <v>954</v>
      </c>
    </row>
    <row r="277" spans="1:9" ht="11.25" customHeight="1" outlineLevel="1" x14ac:dyDescent="0.2">
      <c r="A277" s="47" t="s">
        <v>1</v>
      </c>
      <c r="B277" s="48"/>
      <c r="C277" s="48"/>
      <c r="D277" s="48">
        <v>2654630.63</v>
      </c>
      <c r="E277" s="49">
        <f t="shared" si="179"/>
        <v>2654631</v>
      </c>
      <c r="F277" s="48">
        <f t="shared" si="180"/>
        <v>0</v>
      </c>
      <c r="G277" s="48">
        <f t="shared" si="180"/>
        <v>0</v>
      </c>
      <c r="H277" s="48">
        <f t="shared" si="180"/>
        <v>146005</v>
      </c>
      <c r="I277" s="49">
        <f t="shared" si="181"/>
        <v>146005</v>
      </c>
    </row>
    <row r="278" spans="1:9" ht="11.25" customHeight="1" outlineLevel="1" x14ac:dyDescent="0.2">
      <c r="A278" s="47" t="s">
        <v>0</v>
      </c>
      <c r="B278" s="48"/>
      <c r="C278" s="48"/>
      <c r="D278" s="48">
        <v>1015120.77</v>
      </c>
      <c r="E278" s="49">
        <f t="shared" si="179"/>
        <v>1015121</v>
      </c>
      <c r="F278" s="48">
        <f t="shared" si="180"/>
        <v>0</v>
      </c>
      <c r="G278" s="48">
        <f t="shared" si="180"/>
        <v>0</v>
      </c>
      <c r="H278" s="48">
        <f t="shared" si="180"/>
        <v>55832</v>
      </c>
      <c r="I278" s="49">
        <f t="shared" si="181"/>
        <v>55832</v>
      </c>
    </row>
    <row r="279" spans="1:9" ht="11.25" customHeight="1" x14ac:dyDescent="0.2">
      <c r="A279" s="57" t="s">
        <v>71</v>
      </c>
      <c r="B279" s="55">
        <f>SUM(B280:B284)</f>
        <v>0</v>
      </c>
      <c r="C279" s="55">
        <f t="shared" ref="C279:I279" si="182">SUM(C280:C284)</f>
        <v>0</v>
      </c>
      <c r="D279" s="55">
        <f t="shared" si="182"/>
        <v>2595281</v>
      </c>
      <c r="E279" s="55">
        <f t="shared" si="182"/>
        <v>2595281</v>
      </c>
      <c r="F279" s="55">
        <f t="shared" si="182"/>
        <v>0</v>
      </c>
      <c r="G279" s="55">
        <f t="shared" si="182"/>
        <v>0</v>
      </c>
      <c r="H279" s="55">
        <f t="shared" si="182"/>
        <v>142740</v>
      </c>
      <c r="I279" s="55">
        <f t="shared" si="182"/>
        <v>142740</v>
      </c>
    </row>
    <row r="280" spans="1:9" ht="11.25" customHeight="1" outlineLevel="1" x14ac:dyDescent="0.2">
      <c r="A280" s="47" t="s">
        <v>13</v>
      </c>
      <c r="B280" s="48"/>
      <c r="C280" s="48"/>
      <c r="D280" s="48">
        <v>15383.14</v>
      </c>
      <c r="E280" s="49">
        <f t="shared" ref="E280:E284" si="183">SUM(B280:D280)</f>
        <v>15383</v>
      </c>
      <c r="F280" s="48">
        <f t="shared" ref="F280:H284" si="184">B280*$A$7</f>
        <v>0</v>
      </c>
      <c r="G280" s="48">
        <f t="shared" si="184"/>
        <v>0</v>
      </c>
      <c r="H280" s="48">
        <f t="shared" si="184"/>
        <v>846</v>
      </c>
      <c r="I280" s="49">
        <f t="shared" ref="I280:I284" si="185">SUM(F280:H280)</f>
        <v>846</v>
      </c>
    </row>
    <row r="281" spans="1:9" ht="11.25" customHeight="1" outlineLevel="1" x14ac:dyDescent="0.2">
      <c r="A281" s="47" t="s">
        <v>14</v>
      </c>
      <c r="B281" s="48"/>
      <c r="C281" s="48"/>
      <c r="D281" s="48">
        <v>133666.99</v>
      </c>
      <c r="E281" s="49">
        <f t="shared" si="183"/>
        <v>133667</v>
      </c>
      <c r="F281" s="48">
        <f t="shared" si="184"/>
        <v>0</v>
      </c>
      <c r="G281" s="48">
        <f t="shared" si="184"/>
        <v>0</v>
      </c>
      <c r="H281" s="48">
        <f t="shared" si="184"/>
        <v>7352</v>
      </c>
      <c r="I281" s="49">
        <f t="shared" si="185"/>
        <v>7352</v>
      </c>
    </row>
    <row r="282" spans="1:9" ht="11.25" customHeight="1" outlineLevel="1" x14ac:dyDescent="0.2">
      <c r="A282" s="47" t="s">
        <v>15</v>
      </c>
      <c r="B282" s="48"/>
      <c r="C282" s="48"/>
      <c r="D282" s="48">
        <v>2409331.98</v>
      </c>
      <c r="E282" s="49">
        <f t="shared" si="183"/>
        <v>2409332</v>
      </c>
      <c r="F282" s="48">
        <f t="shared" si="184"/>
        <v>0</v>
      </c>
      <c r="G282" s="48">
        <f t="shared" si="184"/>
        <v>0</v>
      </c>
      <c r="H282" s="48">
        <f t="shared" si="184"/>
        <v>132513</v>
      </c>
      <c r="I282" s="49">
        <f t="shared" si="185"/>
        <v>132513</v>
      </c>
    </row>
    <row r="283" spans="1:9" ht="11.25" customHeight="1" outlineLevel="1" x14ac:dyDescent="0.2">
      <c r="A283" s="47" t="s">
        <v>1</v>
      </c>
      <c r="B283" s="48"/>
      <c r="C283" s="48"/>
      <c r="D283" s="48">
        <v>11017.65</v>
      </c>
      <c r="E283" s="49">
        <f t="shared" si="183"/>
        <v>11018</v>
      </c>
      <c r="F283" s="48">
        <f t="shared" si="184"/>
        <v>0</v>
      </c>
      <c r="G283" s="48">
        <f t="shared" si="184"/>
        <v>0</v>
      </c>
      <c r="H283" s="48">
        <f t="shared" si="184"/>
        <v>606</v>
      </c>
      <c r="I283" s="49">
        <f t="shared" si="185"/>
        <v>606</v>
      </c>
    </row>
    <row r="284" spans="1:9" ht="11.25" customHeight="1" outlineLevel="1" x14ac:dyDescent="0.2">
      <c r="A284" s="47" t="s">
        <v>0</v>
      </c>
      <c r="B284" s="48"/>
      <c r="C284" s="48"/>
      <c r="D284" s="48">
        <v>25881.09</v>
      </c>
      <c r="E284" s="49">
        <f t="shared" si="183"/>
        <v>25881</v>
      </c>
      <c r="F284" s="48">
        <f t="shared" si="184"/>
        <v>0</v>
      </c>
      <c r="G284" s="48">
        <f t="shared" si="184"/>
        <v>0</v>
      </c>
      <c r="H284" s="48">
        <f t="shared" si="184"/>
        <v>1423</v>
      </c>
      <c r="I284" s="49">
        <f t="shared" si="185"/>
        <v>1423</v>
      </c>
    </row>
    <row r="285" spans="1:9" ht="11.25" customHeight="1" x14ac:dyDescent="0.2">
      <c r="A285" s="57" t="s">
        <v>72</v>
      </c>
      <c r="B285" s="55">
        <f>SUM(B286:B290)</f>
        <v>0</v>
      </c>
      <c r="C285" s="55">
        <f t="shared" ref="C285:I285" si="186">SUM(C286:C290)</f>
        <v>0</v>
      </c>
      <c r="D285" s="55">
        <f t="shared" si="186"/>
        <v>6010108</v>
      </c>
      <c r="E285" s="55">
        <f t="shared" si="186"/>
        <v>6010108</v>
      </c>
      <c r="F285" s="55">
        <f t="shared" si="186"/>
        <v>0</v>
      </c>
      <c r="G285" s="55">
        <f t="shared" si="186"/>
        <v>0</v>
      </c>
      <c r="H285" s="55">
        <f t="shared" si="186"/>
        <v>330555</v>
      </c>
      <c r="I285" s="55">
        <f t="shared" si="186"/>
        <v>330555</v>
      </c>
    </row>
    <row r="286" spans="1:9" ht="11.25" customHeight="1" outlineLevel="1" x14ac:dyDescent="0.2">
      <c r="A286" s="47" t="s">
        <v>13</v>
      </c>
      <c r="B286" s="48"/>
      <c r="C286" s="48"/>
      <c r="D286" s="48">
        <v>82570.03</v>
      </c>
      <c r="E286" s="49">
        <f t="shared" ref="E286:E290" si="187">SUM(B286:D286)</f>
        <v>82570</v>
      </c>
      <c r="F286" s="48">
        <f t="shared" ref="F286:H290" si="188">B286*$A$7</f>
        <v>0</v>
      </c>
      <c r="G286" s="48">
        <f t="shared" si="188"/>
        <v>0</v>
      </c>
      <c r="H286" s="48">
        <f t="shared" si="188"/>
        <v>4541</v>
      </c>
      <c r="I286" s="49">
        <f t="shared" ref="I286:I290" si="189">SUM(F286:H286)</f>
        <v>4541</v>
      </c>
    </row>
    <row r="287" spans="1:9" ht="11.25" customHeight="1" outlineLevel="1" x14ac:dyDescent="0.2">
      <c r="A287" s="47" t="s">
        <v>14</v>
      </c>
      <c r="B287" s="48"/>
      <c r="C287" s="48"/>
      <c r="D287" s="48">
        <v>4890216.18</v>
      </c>
      <c r="E287" s="49">
        <f t="shared" si="187"/>
        <v>4890216</v>
      </c>
      <c r="F287" s="48">
        <f t="shared" si="188"/>
        <v>0</v>
      </c>
      <c r="G287" s="48">
        <f t="shared" si="188"/>
        <v>0</v>
      </c>
      <c r="H287" s="48">
        <f t="shared" si="188"/>
        <v>268962</v>
      </c>
      <c r="I287" s="49">
        <f t="shared" si="189"/>
        <v>268962</v>
      </c>
    </row>
    <row r="288" spans="1:9" ht="11.25" customHeight="1" outlineLevel="1" x14ac:dyDescent="0.2">
      <c r="A288" s="47" t="s">
        <v>15</v>
      </c>
      <c r="B288" s="48"/>
      <c r="C288" s="48"/>
      <c r="D288" s="48">
        <v>52385.82</v>
      </c>
      <c r="E288" s="49">
        <f t="shared" si="187"/>
        <v>52386</v>
      </c>
      <c r="F288" s="48">
        <f t="shared" si="188"/>
        <v>0</v>
      </c>
      <c r="G288" s="48">
        <f t="shared" si="188"/>
        <v>0</v>
      </c>
      <c r="H288" s="48">
        <f t="shared" si="188"/>
        <v>2881</v>
      </c>
      <c r="I288" s="49">
        <f t="shared" si="189"/>
        <v>2881</v>
      </c>
    </row>
    <row r="289" spans="1:9" ht="11.25" customHeight="1" outlineLevel="1" x14ac:dyDescent="0.2">
      <c r="A289" s="47" t="s">
        <v>1</v>
      </c>
      <c r="B289" s="48"/>
      <c r="C289" s="48"/>
      <c r="D289" s="48">
        <v>8315</v>
      </c>
      <c r="E289" s="49">
        <f t="shared" si="187"/>
        <v>8315</v>
      </c>
      <c r="F289" s="48">
        <f t="shared" si="188"/>
        <v>0</v>
      </c>
      <c r="G289" s="48">
        <f t="shared" si="188"/>
        <v>0</v>
      </c>
      <c r="H289" s="48">
        <f t="shared" si="188"/>
        <v>457</v>
      </c>
      <c r="I289" s="49">
        <f t="shared" si="189"/>
        <v>457</v>
      </c>
    </row>
    <row r="290" spans="1:9" ht="11.25" customHeight="1" outlineLevel="1" x14ac:dyDescent="0.2">
      <c r="A290" s="47" t="s">
        <v>0</v>
      </c>
      <c r="B290" s="48"/>
      <c r="C290" s="48"/>
      <c r="D290" s="48">
        <v>976621.35</v>
      </c>
      <c r="E290" s="49">
        <f t="shared" si="187"/>
        <v>976621</v>
      </c>
      <c r="F290" s="48">
        <f t="shared" si="188"/>
        <v>0</v>
      </c>
      <c r="G290" s="48">
        <f t="shared" si="188"/>
        <v>0</v>
      </c>
      <c r="H290" s="48">
        <f t="shared" si="188"/>
        <v>53714</v>
      </c>
      <c r="I290" s="49">
        <f t="shared" si="189"/>
        <v>53714</v>
      </c>
    </row>
    <row r="291" spans="1:9" ht="11.25" customHeight="1" x14ac:dyDescent="0.2">
      <c r="A291" s="57" t="s">
        <v>73</v>
      </c>
      <c r="B291" s="55">
        <f>SUM(B292:B296)</f>
        <v>0</v>
      </c>
      <c r="C291" s="55">
        <f t="shared" ref="C291:I291" si="190">SUM(C292:C296)</f>
        <v>0</v>
      </c>
      <c r="D291" s="55">
        <f t="shared" si="190"/>
        <v>7633757</v>
      </c>
      <c r="E291" s="55">
        <f t="shared" si="190"/>
        <v>7633756</v>
      </c>
      <c r="F291" s="55">
        <f t="shared" si="190"/>
        <v>0</v>
      </c>
      <c r="G291" s="55">
        <f t="shared" si="190"/>
        <v>0</v>
      </c>
      <c r="H291" s="55">
        <f t="shared" si="190"/>
        <v>419857</v>
      </c>
      <c r="I291" s="55">
        <f t="shared" si="190"/>
        <v>419857</v>
      </c>
    </row>
    <row r="292" spans="1:9" ht="11.25" customHeight="1" outlineLevel="1" x14ac:dyDescent="0.2">
      <c r="A292" s="47" t="s">
        <v>13</v>
      </c>
      <c r="B292" s="48"/>
      <c r="C292" s="48"/>
      <c r="D292" s="48">
        <v>29726.87</v>
      </c>
      <c r="E292" s="49">
        <f t="shared" ref="E292:E296" si="191">SUM(B292:D292)</f>
        <v>29727</v>
      </c>
      <c r="F292" s="48">
        <f t="shared" ref="F292:H296" si="192">B292*$A$7</f>
        <v>0</v>
      </c>
      <c r="G292" s="48">
        <f t="shared" si="192"/>
        <v>0</v>
      </c>
      <c r="H292" s="48">
        <f t="shared" si="192"/>
        <v>1635</v>
      </c>
      <c r="I292" s="49">
        <f t="shared" ref="I292:I296" si="193">SUM(F292:H292)</f>
        <v>1635</v>
      </c>
    </row>
    <row r="293" spans="1:9" ht="11.25" customHeight="1" outlineLevel="1" x14ac:dyDescent="0.2">
      <c r="A293" s="47" t="s">
        <v>14</v>
      </c>
      <c r="B293" s="48"/>
      <c r="C293" s="48"/>
      <c r="D293" s="48">
        <v>63611.35</v>
      </c>
      <c r="E293" s="49">
        <f t="shared" si="191"/>
        <v>63611</v>
      </c>
      <c r="F293" s="48">
        <f t="shared" si="192"/>
        <v>0</v>
      </c>
      <c r="G293" s="48">
        <f t="shared" si="192"/>
        <v>0</v>
      </c>
      <c r="H293" s="48">
        <f t="shared" si="192"/>
        <v>3499</v>
      </c>
      <c r="I293" s="49">
        <f t="shared" si="193"/>
        <v>3499</v>
      </c>
    </row>
    <row r="294" spans="1:9" ht="11.25" customHeight="1" outlineLevel="1" x14ac:dyDescent="0.2">
      <c r="A294" s="47" t="s">
        <v>15</v>
      </c>
      <c r="B294" s="48"/>
      <c r="C294" s="48"/>
      <c r="D294" s="48">
        <v>294462.33</v>
      </c>
      <c r="E294" s="49">
        <f t="shared" si="191"/>
        <v>294462</v>
      </c>
      <c r="F294" s="48">
        <f t="shared" si="192"/>
        <v>0</v>
      </c>
      <c r="G294" s="48">
        <f t="shared" si="192"/>
        <v>0</v>
      </c>
      <c r="H294" s="48">
        <f t="shared" si="192"/>
        <v>16195</v>
      </c>
      <c r="I294" s="49">
        <f t="shared" si="193"/>
        <v>16195</v>
      </c>
    </row>
    <row r="295" spans="1:9" ht="11.25" customHeight="1" outlineLevel="1" x14ac:dyDescent="0.2">
      <c r="A295" s="47" t="s">
        <v>1</v>
      </c>
      <c r="B295" s="48"/>
      <c r="C295" s="48"/>
      <c r="D295" s="48">
        <v>2977031.78</v>
      </c>
      <c r="E295" s="49">
        <f t="shared" si="191"/>
        <v>2977032</v>
      </c>
      <c r="F295" s="48">
        <f t="shared" si="192"/>
        <v>0</v>
      </c>
      <c r="G295" s="48">
        <f t="shared" si="192"/>
        <v>0</v>
      </c>
      <c r="H295" s="48">
        <f t="shared" si="192"/>
        <v>163737</v>
      </c>
      <c r="I295" s="49">
        <f t="shared" si="193"/>
        <v>163737</v>
      </c>
    </row>
    <row r="296" spans="1:9" ht="11.25" customHeight="1" outlineLevel="1" x14ac:dyDescent="0.2">
      <c r="A296" s="47" t="s">
        <v>0</v>
      </c>
      <c r="B296" s="48"/>
      <c r="C296" s="48"/>
      <c r="D296" s="48">
        <v>4268924.2</v>
      </c>
      <c r="E296" s="49">
        <f t="shared" si="191"/>
        <v>4268924</v>
      </c>
      <c r="F296" s="48">
        <f t="shared" si="192"/>
        <v>0</v>
      </c>
      <c r="G296" s="48">
        <f t="shared" si="192"/>
        <v>0</v>
      </c>
      <c r="H296" s="48">
        <f t="shared" si="192"/>
        <v>234791</v>
      </c>
      <c r="I296" s="49">
        <f t="shared" si="193"/>
        <v>234791</v>
      </c>
    </row>
    <row r="297" spans="1:9" ht="11.25" customHeight="1" x14ac:dyDescent="0.2">
      <c r="A297" s="57" t="s">
        <v>74</v>
      </c>
      <c r="B297" s="55">
        <f>SUM(B298:B302)</f>
        <v>0</v>
      </c>
      <c r="C297" s="55">
        <f t="shared" ref="C297:I297" si="194">SUM(C298:C302)</f>
        <v>0</v>
      </c>
      <c r="D297" s="55">
        <f t="shared" si="194"/>
        <v>4723100</v>
      </c>
      <c r="E297" s="55">
        <f t="shared" si="194"/>
        <v>4723101</v>
      </c>
      <c r="F297" s="55">
        <f t="shared" si="194"/>
        <v>0</v>
      </c>
      <c r="G297" s="55">
        <f t="shared" si="194"/>
        <v>0</v>
      </c>
      <c r="H297" s="55">
        <f t="shared" si="194"/>
        <v>259771</v>
      </c>
      <c r="I297" s="55">
        <f t="shared" si="194"/>
        <v>259771</v>
      </c>
    </row>
    <row r="298" spans="1:9" ht="11.25" customHeight="1" outlineLevel="1" x14ac:dyDescent="0.2">
      <c r="A298" s="47" t="s">
        <v>13</v>
      </c>
      <c r="B298" s="48"/>
      <c r="C298" s="48"/>
      <c r="D298" s="48">
        <v>4138229.71</v>
      </c>
      <c r="E298" s="49">
        <f t="shared" ref="E298:E302" si="195">SUM(B298:D298)</f>
        <v>4138230</v>
      </c>
      <c r="F298" s="48">
        <f t="shared" ref="F298:H302" si="196">B298*$A$7</f>
        <v>0</v>
      </c>
      <c r="G298" s="48">
        <f t="shared" si="196"/>
        <v>0</v>
      </c>
      <c r="H298" s="48">
        <f t="shared" si="196"/>
        <v>227603</v>
      </c>
      <c r="I298" s="49">
        <f t="shared" ref="I298:I302" si="197">SUM(F298:H298)</f>
        <v>227603</v>
      </c>
    </row>
    <row r="299" spans="1:9" ht="11.25" customHeight="1" outlineLevel="1" x14ac:dyDescent="0.2">
      <c r="A299" s="47" t="s">
        <v>14</v>
      </c>
      <c r="B299" s="48"/>
      <c r="C299" s="48"/>
      <c r="D299" s="48">
        <v>20580.14</v>
      </c>
      <c r="E299" s="49">
        <f t="shared" si="195"/>
        <v>20580</v>
      </c>
      <c r="F299" s="48">
        <f t="shared" si="196"/>
        <v>0</v>
      </c>
      <c r="G299" s="48">
        <f t="shared" si="196"/>
        <v>0</v>
      </c>
      <c r="H299" s="48">
        <f t="shared" si="196"/>
        <v>1132</v>
      </c>
      <c r="I299" s="49">
        <f t="shared" si="197"/>
        <v>1132</v>
      </c>
    </row>
    <row r="300" spans="1:9" ht="11.25" customHeight="1" outlineLevel="1" x14ac:dyDescent="0.2">
      <c r="A300" s="47" t="s">
        <v>15</v>
      </c>
      <c r="B300" s="48"/>
      <c r="C300" s="48"/>
      <c r="D300" s="48">
        <v>19436.8</v>
      </c>
      <c r="E300" s="49">
        <f t="shared" si="195"/>
        <v>19437</v>
      </c>
      <c r="F300" s="48">
        <f t="shared" si="196"/>
        <v>0</v>
      </c>
      <c r="G300" s="48">
        <f t="shared" si="196"/>
        <v>0</v>
      </c>
      <c r="H300" s="48">
        <f t="shared" si="196"/>
        <v>1069</v>
      </c>
      <c r="I300" s="49">
        <f t="shared" si="197"/>
        <v>1069</v>
      </c>
    </row>
    <row r="301" spans="1:9" ht="11.25" customHeight="1" outlineLevel="1" x14ac:dyDescent="0.2">
      <c r="A301" s="47" t="s">
        <v>1</v>
      </c>
      <c r="B301" s="48"/>
      <c r="C301" s="48"/>
      <c r="D301" s="48">
        <v>9354.61</v>
      </c>
      <c r="E301" s="49">
        <f t="shared" si="195"/>
        <v>9355</v>
      </c>
      <c r="F301" s="48">
        <f t="shared" si="196"/>
        <v>0</v>
      </c>
      <c r="G301" s="48">
        <f t="shared" si="196"/>
        <v>0</v>
      </c>
      <c r="H301" s="48">
        <f t="shared" si="196"/>
        <v>515</v>
      </c>
      <c r="I301" s="49">
        <f t="shared" si="197"/>
        <v>515</v>
      </c>
    </row>
    <row r="302" spans="1:9" ht="11.25" customHeight="1" outlineLevel="1" x14ac:dyDescent="0.2">
      <c r="A302" s="47" t="s">
        <v>0</v>
      </c>
      <c r="B302" s="48"/>
      <c r="C302" s="48"/>
      <c r="D302" s="48">
        <v>535499</v>
      </c>
      <c r="E302" s="49">
        <f t="shared" si="195"/>
        <v>535499</v>
      </c>
      <c r="F302" s="48">
        <f t="shared" si="196"/>
        <v>0</v>
      </c>
      <c r="G302" s="48">
        <f t="shared" si="196"/>
        <v>0</v>
      </c>
      <c r="H302" s="48">
        <f t="shared" si="196"/>
        <v>29452</v>
      </c>
      <c r="I302" s="49">
        <f t="shared" si="197"/>
        <v>29452</v>
      </c>
    </row>
    <row r="303" spans="1:9" ht="11.25" customHeight="1" x14ac:dyDescent="0.2">
      <c r="A303" s="57" t="s">
        <v>75</v>
      </c>
      <c r="B303" s="55">
        <f>SUM(B304:B308)</f>
        <v>0</v>
      </c>
      <c r="C303" s="55">
        <f t="shared" ref="C303:I303" si="198">SUM(C304:C308)</f>
        <v>34020654</v>
      </c>
      <c r="D303" s="55">
        <f t="shared" si="198"/>
        <v>18536244</v>
      </c>
      <c r="E303" s="55">
        <f t="shared" si="198"/>
        <v>52556898</v>
      </c>
      <c r="F303" s="55">
        <f t="shared" si="198"/>
        <v>0</v>
      </c>
      <c r="G303" s="55">
        <f t="shared" si="198"/>
        <v>1871136</v>
      </c>
      <c r="H303" s="55">
        <f t="shared" si="198"/>
        <v>1019493</v>
      </c>
      <c r="I303" s="55">
        <f t="shared" si="198"/>
        <v>2890629</v>
      </c>
    </row>
    <row r="304" spans="1:9" ht="11.25" customHeight="1" outlineLevel="1" x14ac:dyDescent="0.2">
      <c r="A304" s="47" t="s">
        <v>13</v>
      </c>
      <c r="B304" s="48"/>
      <c r="C304" s="48">
        <v>14160051</v>
      </c>
      <c r="D304" s="48">
        <v>4968732</v>
      </c>
      <c r="E304" s="49">
        <f t="shared" ref="E304:E308" si="199">SUM(B304:D304)</f>
        <v>19128783</v>
      </c>
      <c r="F304" s="48">
        <f t="shared" ref="F304:H308" si="200">B304*$A$7</f>
        <v>0</v>
      </c>
      <c r="G304" s="48">
        <f t="shared" si="200"/>
        <v>778803</v>
      </c>
      <c r="H304" s="48">
        <f t="shared" si="200"/>
        <v>273280</v>
      </c>
      <c r="I304" s="49">
        <f t="shared" ref="I304:I308" si="201">SUM(F304:H304)</f>
        <v>1052083</v>
      </c>
    </row>
    <row r="305" spans="1:9" ht="11.25" customHeight="1" outlineLevel="1" x14ac:dyDescent="0.2">
      <c r="A305" s="47" t="s">
        <v>14</v>
      </c>
      <c r="B305" s="48"/>
      <c r="C305" s="48">
        <v>3521054.02</v>
      </c>
      <c r="D305" s="48">
        <v>895839.07</v>
      </c>
      <c r="E305" s="49">
        <f t="shared" si="199"/>
        <v>4416893</v>
      </c>
      <c r="F305" s="48">
        <f t="shared" si="200"/>
        <v>0</v>
      </c>
      <c r="G305" s="48">
        <f t="shared" si="200"/>
        <v>193658</v>
      </c>
      <c r="H305" s="48">
        <f t="shared" si="200"/>
        <v>49271</v>
      </c>
      <c r="I305" s="49">
        <f t="shared" si="201"/>
        <v>242929</v>
      </c>
    </row>
    <row r="306" spans="1:9" ht="11.25" customHeight="1" outlineLevel="1" x14ac:dyDescent="0.2">
      <c r="A306" s="47" t="s">
        <v>15</v>
      </c>
      <c r="B306" s="48"/>
      <c r="C306" s="48">
        <v>5679162</v>
      </c>
      <c r="D306" s="48">
        <v>5859749</v>
      </c>
      <c r="E306" s="49">
        <f t="shared" si="199"/>
        <v>11538911</v>
      </c>
      <c r="F306" s="48">
        <f t="shared" si="200"/>
        <v>0</v>
      </c>
      <c r="G306" s="48">
        <f t="shared" si="200"/>
        <v>312354</v>
      </c>
      <c r="H306" s="48">
        <f t="shared" si="200"/>
        <v>322286</v>
      </c>
      <c r="I306" s="49">
        <f t="shared" si="201"/>
        <v>634640</v>
      </c>
    </row>
    <row r="307" spans="1:9" ht="11.25" customHeight="1" outlineLevel="1" x14ac:dyDescent="0.2">
      <c r="A307" s="47" t="s">
        <v>1</v>
      </c>
      <c r="B307" s="48"/>
      <c r="C307" s="48">
        <v>1076528</v>
      </c>
      <c r="D307" s="48">
        <v>243635.62</v>
      </c>
      <c r="E307" s="49">
        <f t="shared" si="199"/>
        <v>1320164</v>
      </c>
      <c r="F307" s="48">
        <f t="shared" si="200"/>
        <v>0</v>
      </c>
      <c r="G307" s="48">
        <f t="shared" si="200"/>
        <v>59209</v>
      </c>
      <c r="H307" s="48">
        <f t="shared" si="200"/>
        <v>13400</v>
      </c>
      <c r="I307" s="49">
        <f t="shared" si="201"/>
        <v>72609</v>
      </c>
    </row>
    <row r="308" spans="1:9" ht="11.25" customHeight="1" outlineLevel="1" x14ac:dyDescent="0.2">
      <c r="A308" s="47" t="s">
        <v>0</v>
      </c>
      <c r="B308" s="48"/>
      <c r="C308" s="48">
        <v>9583859</v>
      </c>
      <c r="D308" s="48">
        <v>6568288</v>
      </c>
      <c r="E308" s="49">
        <f t="shared" si="199"/>
        <v>16152147</v>
      </c>
      <c r="F308" s="48">
        <f t="shared" si="200"/>
        <v>0</v>
      </c>
      <c r="G308" s="48">
        <f t="shared" si="200"/>
        <v>527112</v>
      </c>
      <c r="H308" s="48">
        <f t="shared" si="200"/>
        <v>361256</v>
      </c>
      <c r="I308" s="49">
        <f t="shared" si="201"/>
        <v>888368</v>
      </c>
    </row>
    <row r="309" spans="1:9" ht="11.25" customHeight="1" x14ac:dyDescent="0.2">
      <c r="A309" s="57" t="s">
        <v>76</v>
      </c>
      <c r="B309" s="55">
        <f>SUM(B310:B314)</f>
        <v>0</v>
      </c>
      <c r="C309" s="55">
        <f t="shared" ref="C309:I309" si="202">SUM(C310:C314)</f>
        <v>0</v>
      </c>
      <c r="D309" s="55">
        <f t="shared" si="202"/>
        <v>5733295</v>
      </c>
      <c r="E309" s="55">
        <f t="shared" si="202"/>
        <v>5733295</v>
      </c>
      <c r="F309" s="55">
        <f t="shared" si="202"/>
        <v>0</v>
      </c>
      <c r="G309" s="55">
        <f t="shared" si="202"/>
        <v>0</v>
      </c>
      <c r="H309" s="55">
        <f t="shared" si="202"/>
        <v>315332</v>
      </c>
      <c r="I309" s="55">
        <f t="shared" si="202"/>
        <v>315332</v>
      </c>
    </row>
    <row r="310" spans="1:9" ht="11.25" customHeight="1" outlineLevel="1" x14ac:dyDescent="0.2">
      <c r="A310" s="47" t="s">
        <v>13</v>
      </c>
      <c r="B310" s="48"/>
      <c r="C310" s="48"/>
      <c r="D310" s="48">
        <v>17669.82</v>
      </c>
      <c r="E310" s="49">
        <f t="shared" ref="E310:E314" si="203">SUM(B310:D310)</f>
        <v>17670</v>
      </c>
      <c r="F310" s="48">
        <f t="shared" ref="F310:H314" si="204">B310*$A$7</f>
        <v>0</v>
      </c>
      <c r="G310" s="48">
        <f t="shared" si="204"/>
        <v>0</v>
      </c>
      <c r="H310" s="48">
        <f t="shared" si="204"/>
        <v>972</v>
      </c>
      <c r="I310" s="49">
        <f t="shared" ref="I310:I314" si="205">SUM(F310:H310)</f>
        <v>972</v>
      </c>
    </row>
    <row r="311" spans="1:9" ht="11.25" customHeight="1" outlineLevel="1" x14ac:dyDescent="0.2">
      <c r="A311" s="47" t="s">
        <v>14</v>
      </c>
      <c r="B311" s="48"/>
      <c r="C311" s="48"/>
      <c r="D311" s="48">
        <v>152376</v>
      </c>
      <c r="E311" s="49">
        <f t="shared" si="203"/>
        <v>152376</v>
      </c>
      <c r="F311" s="48">
        <f t="shared" si="204"/>
        <v>0</v>
      </c>
      <c r="G311" s="48">
        <f t="shared" si="204"/>
        <v>0</v>
      </c>
      <c r="H311" s="48">
        <f t="shared" si="204"/>
        <v>8381</v>
      </c>
      <c r="I311" s="49">
        <f t="shared" si="205"/>
        <v>8381</v>
      </c>
    </row>
    <row r="312" spans="1:9" ht="11.25" customHeight="1" outlineLevel="1" x14ac:dyDescent="0.2">
      <c r="A312" s="47" t="s">
        <v>15</v>
      </c>
      <c r="B312" s="48"/>
      <c r="C312" s="48"/>
      <c r="D312" s="48"/>
      <c r="E312" s="49">
        <f t="shared" si="203"/>
        <v>0</v>
      </c>
      <c r="F312" s="48">
        <f t="shared" si="204"/>
        <v>0</v>
      </c>
      <c r="G312" s="48">
        <f t="shared" si="204"/>
        <v>0</v>
      </c>
      <c r="H312" s="48">
        <f t="shared" si="204"/>
        <v>0</v>
      </c>
      <c r="I312" s="49">
        <f t="shared" si="205"/>
        <v>0</v>
      </c>
    </row>
    <row r="313" spans="1:9" ht="11.25" customHeight="1" outlineLevel="1" x14ac:dyDescent="0.2">
      <c r="A313" s="47" t="s">
        <v>1</v>
      </c>
      <c r="B313" s="48"/>
      <c r="C313" s="48"/>
      <c r="D313" s="48">
        <v>862744.5</v>
      </c>
      <c r="E313" s="49">
        <f t="shared" si="203"/>
        <v>862745</v>
      </c>
      <c r="F313" s="48">
        <f t="shared" si="204"/>
        <v>0</v>
      </c>
      <c r="G313" s="48">
        <f t="shared" si="204"/>
        <v>0</v>
      </c>
      <c r="H313" s="48">
        <f t="shared" si="204"/>
        <v>47451</v>
      </c>
      <c r="I313" s="49">
        <f t="shared" si="205"/>
        <v>47451</v>
      </c>
    </row>
    <row r="314" spans="1:9" ht="11.25" customHeight="1" outlineLevel="1" x14ac:dyDescent="0.2">
      <c r="A314" s="47" t="s">
        <v>0</v>
      </c>
      <c r="B314" s="48"/>
      <c r="C314" s="48"/>
      <c r="D314" s="48">
        <v>4700504.49</v>
      </c>
      <c r="E314" s="49">
        <f t="shared" si="203"/>
        <v>4700504</v>
      </c>
      <c r="F314" s="48">
        <f t="shared" si="204"/>
        <v>0</v>
      </c>
      <c r="G314" s="48">
        <f t="shared" si="204"/>
        <v>0</v>
      </c>
      <c r="H314" s="48">
        <f t="shared" si="204"/>
        <v>258528</v>
      </c>
      <c r="I314" s="49">
        <f t="shared" si="205"/>
        <v>258528</v>
      </c>
    </row>
    <row r="315" spans="1:9" ht="11.25" customHeight="1" x14ac:dyDescent="0.2">
      <c r="A315" s="57" t="s">
        <v>77</v>
      </c>
      <c r="B315" s="55">
        <f>SUM(B316:B320)</f>
        <v>0</v>
      </c>
      <c r="C315" s="55">
        <f t="shared" ref="C315:I315" si="206">SUM(C316:C320)</f>
        <v>0</v>
      </c>
      <c r="D315" s="55">
        <f t="shared" si="206"/>
        <v>5899599</v>
      </c>
      <c r="E315" s="55">
        <f t="shared" si="206"/>
        <v>5899600</v>
      </c>
      <c r="F315" s="55">
        <f t="shared" si="206"/>
        <v>0</v>
      </c>
      <c r="G315" s="55">
        <f t="shared" si="206"/>
        <v>0</v>
      </c>
      <c r="H315" s="55">
        <f t="shared" si="206"/>
        <v>324477</v>
      </c>
      <c r="I315" s="55">
        <f t="shared" si="206"/>
        <v>324477</v>
      </c>
    </row>
    <row r="316" spans="1:9" ht="11.25" customHeight="1" outlineLevel="1" x14ac:dyDescent="0.2">
      <c r="A316" s="47" t="s">
        <v>13</v>
      </c>
      <c r="B316" s="48"/>
      <c r="C316" s="48"/>
      <c r="D316" s="48">
        <v>35007.03</v>
      </c>
      <c r="E316" s="49">
        <f t="shared" ref="E316:E320" si="207">SUM(B316:D316)</f>
        <v>35007</v>
      </c>
      <c r="F316" s="48">
        <f t="shared" ref="F316:H320" si="208">B316*$A$7</f>
        <v>0</v>
      </c>
      <c r="G316" s="48">
        <f t="shared" si="208"/>
        <v>0</v>
      </c>
      <c r="H316" s="48">
        <f t="shared" si="208"/>
        <v>1925</v>
      </c>
      <c r="I316" s="49">
        <f t="shared" ref="I316:I320" si="209">SUM(F316:H316)</f>
        <v>1925</v>
      </c>
    </row>
    <row r="317" spans="1:9" ht="11.25" customHeight="1" outlineLevel="1" x14ac:dyDescent="0.2">
      <c r="A317" s="47" t="s">
        <v>14</v>
      </c>
      <c r="B317" s="48"/>
      <c r="C317" s="48"/>
      <c r="D317" s="48">
        <v>143312.62</v>
      </c>
      <c r="E317" s="49">
        <f t="shared" si="207"/>
        <v>143313</v>
      </c>
      <c r="F317" s="48">
        <f t="shared" si="208"/>
        <v>0</v>
      </c>
      <c r="G317" s="48">
        <f t="shared" si="208"/>
        <v>0</v>
      </c>
      <c r="H317" s="48">
        <f t="shared" si="208"/>
        <v>7882</v>
      </c>
      <c r="I317" s="49">
        <f t="shared" si="209"/>
        <v>7882</v>
      </c>
    </row>
    <row r="318" spans="1:9" ht="11.25" customHeight="1" outlineLevel="1" x14ac:dyDescent="0.2">
      <c r="A318" s="47" t="s">
        <v>15</v>
      </c>
      <c r="B318" s="48"/>
      <c r="C318" s="48"/>
      <c r="D318" s="48">
        <v>933423.79</v>
      </c>
      <c r="E318" s="49">
        <f t="shared" si="207"/>
        <v>933424</v>
      </c>
      <c r="F318" s="48">
        <f t="shared" si="208"/>
        <v>0</v>
      </c>
      <c r="G318" s="48">
        <f t="shared" si="208"/>
        <v>0</v>
      </c>
      <c r="H318" s="48">
        <f t="shared" si="208"/>
        <v>51338</v>
      </c>
      <c r="I318" s="49">
        <f t="shared" si="209"/>
        <v>51338</v>
      </c>
    </row>
    <row r="319" spans="1:9" ht="11.25" customHeight="1" outlineLevel="1" x14ac:dyDescent="0.2">
      <c r="A319" s="47" t="s">
        <v>1</v>
      </c>
      <c r="B319" s="48"/>
      <c r="C319" s="48"/>
      <c r="D319" s="48">
        <v>11225.53</v>
      </c>
      <c r="E319" s="49">
        <f t="shared" si="207"/>
        <v>11226</v>
      </c>
      <c r="F319" s="48">
        <f t="shared" si="208"/>
        <v>0</v>
      </c>
      <c r="G319" s="48">
        <f t="shared" si="208"/>
        <v>0</v>
      </c>
      <c r="H319" s="48">
        <f t="shared" si="208"/>
        <v>617</v>
      </c>
      <c r="I319" s="49">
        <f t="shared" si="209"/>
        <v>617</v>
      </c>
    </row>
    <row r="320" spans="1:9" ht="11.25" customHeight="1" outlineLevel="1" x14ac:dyDescent="0.2">
      <c r="A320" s="47" t="s">
        <v>0</v>
      </c>
      <c r="B320" s="48"/>
      <c r="C320" s="48"/>
      <c r="D320" s="48">
        <v>4776630.18</v>
      </c>
      <c r="E320" s="49">
        <f t="shared" si="207"/>
        <v>4776630</v>
      </c>
      <c r="F320" s="48">
        <f t="shared" si="208"/>
        <v>0</v>
      </c>
      <c r="G320" s="48">
        <f t="shared" si="208"/>
        <v>0</v>
      </c>
      <c r="H320" s="48">
        <f t="shared" si="208"/>
        <v>262715</v>
      </c>
      <c r="I320" s="49">
        <f t="shared" si="209"/>
        <v>262715</v>
      </c>
    </row>
    <row r="321" spans="1:9" ht="11.25" customHeight="1" x14ac:dyDescent="0.2">
      <c r="A321" s="57" t="s">
        <v>78</v>
      </c>
      <c r="B321" s="55">
        <f>SUM(B322:B326)</f>
        <v>0</v>
      </c>
      <c r="C321" s="55">
        <f t="shared" ref="C321:I321" si="210">SUM(C322:C326)</f>
        <v>0</v>
      </c>
      <c r="D321" s="55">
        <f t="shared" si="210"/>
        <v>3167783</v>
      </c>
      <c r="E321" s="55">
        <f t="shared" si="210"/>
        <v>3167784</v>
      </c>
      <c r="F321" s="55">
        <f t="shared" si="210"/>
        <v>0</v>
      </c>
      <c r="G321" s="55">
        <f t="shared" si="210"/>
        <v>0</v>
      </c>
      <c r="H321" s="55">
        <f t="shared" si="210"/>
        <v>174228</v>
      </c>
      <c r="I321" s="55">
        <f t="shared" si="210"/>
        <v>174228</v>
      </c>
    </row>
    <row r="322" spans="1:9" ht="11.25" customHeight="1" outlineLevel="1" x14ac:dyDescent="0.2">
      <c r="A322" s="47" t="s">
        <v>13</v>
      </c>
      <c r="B322" s="48"/>
      <c r="C322" s="48"/>
      <c r="D322" s="48">
        <v>9250.67</v>
      </c>
      <c r="E322" s="49">
        <f t="shared" ref="E322:E326" si="211">SUM(B322:D322)</f>
        <v>9251</v>
      </c>
      <c r="F322" s="48">
        <f t="shared" ref="F322:H326" si="212">B322*$A$7</f>
        <v>0</v>
      </c>
      <c r="G322" s="48">
        <f t="shared" si="212"/>
        <v>0</v>
      </c>
      <c r="H322" s="48">
        <f t="shared" si="212"/>
        <v>509</v>
      </c>
      <c r="I322" s="49">
        <f t="shared" ref="I322:I326" si="213">SUM(F322:H322)</f>
        <v>509</v>
      </c>
    </row>
    <row r="323" spans="1:9" ht="11.25" customHeight="1" outlineLevel="1" x14ac:dyDescent="0.2">
      <c r="A323" s="47" t="s">
        <v>14</v>
      </c>
      <c r="B323" s="48"/>
      <c r="C323" s="48"/>
      <c r="D323" s="48">
        <v>11225.53</v>
      </c>
      <c r="E323" s="49">
        <f t="shared" si="211"/>
        <v>11226</v>
      </c>
      <c r="F323" s="48">
        <f t="shared" si="212"/>
        <v>0</v>
      </c>
      <c r="G323" s="48">
        <f t="shared" si="212"/>
        <v>0</v>
      </c>
      <c r="H323" s="48">
        <f t="shared" si="212"/>
        <v>617</v>
      </c>
      <c r="I323" s="49">
        <f t="shared" si="213"/>
        <v>617</v>
      </c>
    </row>
    <row r="324" spans="1:9" ht="11.25" customHeight="1" outlineLevel="1" x14ac:dyDescent="0.2">
      <c r="A324" s="47" t="s">
        <v>15</v>
      </c>
      <c r="B324" s="48"/>
      <c r="C324" s="48"/>
      <c r="D324" s="48">
        <v>1166623.73</v>
      </c>
      <c r="E324" s="49">
        <f t="shared" si="211"/>
        <v>1166624</v>
      </c>
      <c r="F324" s="48">
        <f t="shared" si="212"/>
        <v>0</v>
      </c>
      <c r="G324" s="48">
        <f t="shared" si="212"/>
        <v>0</v>
      </c>
      <c r="H324" s="48">
        <f t="shared" si="212"/>
        <v>64164</v>
      </c>
      <c r="I324" s="49">
        <f t="shared" si="213"/>
        <v>64164</v>
      </c>
    </row>
    <row r="325" spans="1:9" ht="11.25" customHeight="1" outlineLevel="1" x14ac:dyDescent="0.2">
      <c r="A325" s="47" t="s">
        <v>1</v>
      </c>
      <c r="B325" s="48"/>
      <c r="C325" s="48"/>
      <c r="D325" s="48"/>
      <c r="E325" s="49">
        <f t="shared" si="211"/>
        <v>0</v>
      </c>
      <c r="F325" s="48">
        <f t="shared" si="212"/>
        <v>0</v>
      </c>
      <c r="G325" s="48">
        <f t="shared" si="212"/>
        <v>0</v>
      </c>
      <c r="H325" s="48">
        <f t="shared" si="212"/>
        <v>0</v>
      </c>
      <c r="I325" s="49">
        <f t="shared" si="213"/>
        <v>0</v>
      </c>
    </row>
    <row r="326" spans="1:9" ht="11.25" customHeight="1" outlineLevel="1" x14ac:dyDescent="0.2">
      <c r="A326" s="47" t="s">
        <v>0</v>
      </c>
      <c r="B326" s="48"/>
      <c r="C326" s="48"/>
      <c r="D326" s="48">
        <v>1980682.63</v>
      </c>
      <c r="E326" s="49">
        <f t="shared" si="211"/>
        <v>1980683</v>
      </c>
      <c r="F326" s="48">
        <f t="shared" si="212"/>
        <v>0</v>
      </c>
      <c r="G326" s="48">
        <f t="shared" si="212"/>
        <v>0</v>
      </c>
      <c r="H326" s="48">
        <f t="shared" si="212"/>
        <v>108938</v>
      </c>
      <c r="I326" s="49">
        <f t="shared" si="213"/>
        <v>108938</v>
      </c>
    </row>
    <row r="327" spans="1:9" ht="11.25" customHeight="1" x14ac:dyDescent="0.2">
      <c r="A327" s="57" t="s">
        <v>79</v>
      </c>
      <c r="B327" s="55">
        <f>SUM(B328:B332)</f>
        <v>0</v>
      </c>
      <c r="C327" s="55">
        <f t="shared" ref="C327:I327" si="214">SUM(C328:C332)</f>
        <v>0</v>
      </c>
      <c r="D327" s="55">
        <f t="shared" si="214"/>
        <v>5043008</v>
      </c>
      <c r="E327" s="55">
        <f t="shared" si="214"/>
        <v>5043008</v>
      </c>
      <c r="F327" s="55">
        <f t="shared" si="214"/>
        <v>0</v>
      </c>
      <c r="G327" s="55">
        <f t="shared" si="214"/>
        <v>0</v>
      </c>
      <c r="H327" s="55">
        <f t="shared" si="214"/>
        <v>277365</v>
      </c>
      <c r="I327" s="55">
        <f t="shared" si="214"/>
        <v>277365</v>
      </c>
    </row>
    <row r="328" spans="1:9" ht="11.25" customHeight="1" outlineLevel="1" x14ac:dyDescent="0.2">
      <c r="A328" s="47" t="s">
        <v>13</v>
      </c>
      <c r="B328" s="48"/>
      <c r="C328" s="48"/>
      <c r="D328" s="48">
        <v>199461.08</v>
      </c>
      <c r="E328" s="49">
        <f t="shared" ref="E328:E332" si="215">SUM(B328:D328)</f>
        <v>199461</v>
      </c>
      <c r="F328" s="48">
        <f t="shared" ref="F328:H332" si="216">B328*$A$7</f>
        <v>0</v>
      </c>
      <c r="G328" s="48">
        <f t="shared" si="216"/>
        <v>0</v>
      </c>
      <c r="H328" s="48">
        <f t="shared" si="216"/>
        <v>10970</v>
      </c>
      <c r="I328" s="49">
        <f t="shared" ref="I328:I332" si="217">SUM(F328:H328)</f>
        <v>10970</v>
      </c>
    </row>
    <row r="329" spans="1:9" ht="11.25" customHeight="1" outlineLevel="1" x14ac:dyDescent="0.2">
      <c r="A329" s="47" t="s">
        <v>14</v>
      </c>
      <c r="B329" s="48"/>
      <c r="C329" s="48"/>
      <c r="D329" s="48">
        <v>206591.37</v>
      </c>
      <c r="E329" s="49">
        <f t="shared" si="215"/>
        <v>206591</v>
      </c>
      <c r="F329" s="48">
        <f t="shared" si="216"/>
        <v>0</v>
      </c>
      <c r="G329" s="48">
        <f t="shared" si="216"/>
        <v>0</v>
      </c>
      <c r="H329" s="48">
        <f t="shared" si="216"/>
        <v>11363</v>
      </c>
      <c r="I329" s="49">
        <f t="shared" si="217"/>
        <v>11363</v>
      </c>
    </row>
    <row r="330" spans="1:9" ht="11.25" customHeight="1" outlineLevel="1" x14ac:dyDescent="0.2">
      <c r="A330" s="47" t="s">
        <v>15</v>
      </c>
      <c r="B330" s="48"/>
      <c r="C330" s="48"/>
      <c r="D330" s="48">
        <v>1477716.61</v>
      </c>
      <c r="E330" s="49">
        <f t="shared" si="215"/>
        <v>1477717</v>
      </c>
      <c r="F330" s="48">
        <f t="shared" si="216"/>
        <v>0</v>
      </c>
      <c r="G330" s="48">
        <f t="shared" si="216"/>
        <v>0</v>
      </c>
      <c r="H330" s="48">
        <f t="shared" si="216"/>
        <v>81274</v>
      </c>
      <c r="I330" s="49">
        <f t="shared" si="217"/>
        <v>81274</v>
      </c>
    </row>
    <row r="331" spans="1:9" ht="11.25" customHeight="1" outlineLevel="1" x14ac:dyDescent="0.2">
      <c r="A331" s="47" t="s">
        <v>1</v>
      </c>
      <c r="B331" s="48"/>
      <c r="C331" s="48"/>
      <c r="D331" s="48">
        <v>16110.72</v>
      </c>
      <c r="E331" s="49">
        <f t="shared" si="215"/>
        <v>16111</v>
      </c>
      <c r="F331" s="48">
        <f t="shared" si="216"/>
        <v>0</v>
      </c>
      <c r="G331" s="48">
        <f t="shared" si="216"/>
        <v>0</v>
      </c>
      <c r="H331" s="48">
        <f t="shared" si="216"/>
        <v>886</v>
      </c>
      <c r="I331" s="49">
        <f t="shared" si="217"/>
        <v>886</v>
      </c>
    </row>
    <row r="332" spans="1:9" ht="11.25" customHeight="1" outlineLevel="1" x14ac:dyDescent="0.2">
      <c r="A332" s="47" t="s">
        <v>0</v>
      </c>
      <c r="B332" s="48"/>
      <c r="C332" s="48"/>
      <c r="D332" s="48">
        <v>3143128.24</v>
      </c>
      <c r="E332" s="49">
        <f t="shared" si="215"/>
        <v>3143128</v>
      </c>
      <c r="F332" s="48">
        <f t="shared" si="216"/>
        <v>0</v>
      </c>
      <c r="G332" s="48">
        <f t="shared" si="216"/>
        <v>0</v>
      </c>
      <c r="H332" s="48">
        <f t="shared" si="216"/>
        <v>172872</v>
      </c>
      <c r="I332" s="49">
        <f t="shared" si="217"/>
        <v>172872</v>
      </c>
    </row>
    <row r="333" spans="1:9" ht="11.25" customHeight="1" x14ac:dyDescent="0.2">
      <c r="A333" s="57" t="s">
        <v>80</v>
      </c>
      <c r="B333" s="55">
        <f>SUM(B334:B338)</f>
        <v>0</v>
      </c>
      <c r="C333" s="55">
        <f t="shared" ref="C333:I333" si="218">SUM(C334:C338)</f>
        <v>0</v>
      </c>
      <c r="D333" s="55">
        <f t="shared" si="218"/>
        <v>9186602</v>
      </c>
      <c r="E333" s="55">
        <f t="shared" si="218"/>
        <v>9186602</v>
      </c>
      <c r="F333" s="55">
        <f t="shared" si="218"/>
        <v>0</v>
      </c>
      <c r="G333" s="55">
        <f t="shared" si="218"/>
        <v>0</v>
      </c>
      <c r="H333" s="55">
        <f t="shared" si="218"/>
        <v>505263</v>
      </c>
      <c r="I333" s="55">
        <f t="shared" si="218"/>
        <v>505263</v>
      </c>
    </row>
    <row r="334" spans="1:9" ht="11.25" customHeight="1" outlineLevel="1" x14ac:dyDescent="0.2">
      <c r="A334" s="47" t="s">
        <v>13</v>
      </c>
      <c r="B334" s="48"/>
      <c r="C334" s="48"/>
      <c r="D334" s="48">
        <v>8438233</v>
      </c>
      <c r="E334" s="49">
        <f t="shared" ref="E334:E338" si="219">SUM(B334:D334)</f>
        <v>8438233</v>
      </c>
      <c r="F334" s="48">
        <f t="shared" ref="F334:H338" si="220">B334*$A$7</f>
        <v>0</v>
      </c>
      <c r="G334" s="48">
        <f t="shared" si="220"/>
        <v>0</v>
      </c>
      <c r="H334" s="48">
        <f t="shared" si="220"/>
        <v>464103</v>
      </c>
      <c r="I334" s="49">
        <f t="shared" ref="I334:I338" si="221">SUM(F334:H334)</f>
        <v>464103</v>
      </c>
    </row>
    <row r="335" spans="1:9" ht="11.25" customHeight="1" outlineLevel="1" x14ac:dyDescent="0.2">
      <c r="A335" s="47" t="s">
        <v>14</v>
      </c>
      <c r="B335" s="48"/>
      <c r="C335" s="48"/>
      <c r="D335" s="48">
        <v>42823.33</v>
      </c>
      <c r="E335" s="49">
        <f t="shared" si="219"/>
        <v>42823</v>
      </c>
      <c r="F335" s="48">
        <f t="shared" si="220"/>
        <v>0</v>
      </c>
      <c r="G335" s="48">
        <f t="shared" si="220"/>
        <v>0</v>
      </c>
      <c r="H335" s="48">
        <f t="shared" si="220"/>
        <v>2355</v>
      </c>
      <c r="I335" s="49">
        <f t="shared" si="221"/>
        <v>2355</v>
      </c>
    </row>
    <row r="336" spans="1:9" ht="11.25" customHeight="1" outlineLevel="1" x14ac:dyDescent="0.2">
      <c r="A336" s="47" t="s">
        <v>15</v>
      </c>
      <c r="B336" s="48"/>
      <c r="C336" s="48"/>
      <c r="D336" s="48"/>
      <c r="E336" s="49">
        <f t="shared" si="219"/>
        <v>0</v>
      </c>
      <c r="F336" s="48">
        <f t="shared" si="220"/>
        <v>0</v>
      </c>
      <c r="G336" s="48">
        <f t="shared" si="220"/>
        <v>0</v>
      </c>
      <c r="H336" s="48">
        <f t="shared" si="220"/>
        <v>0</v>
      </c>
      <c r="I336" s="49">
        <f t="shared" si="221"/>
        <v>0</v>
      </c>
    </row>
    <row r="337" spans="1:9" ht="11.25" customHeight="1" outlineLevel="1" x14ac:dyDescent="0.2">
      <c r="A337" s="47" t="s">
        <v>1</v>
      </c>
      <c r="B337" s="48"/>
      <c r="C337" s="48"/>
      <c r="D337" s="48"/>
      <c r="E337" s="49">
        <f t="shared" si="219"/>
        <v>0</v>
      </c>
      <c r="F337" s="48">
        <f t="shared" si="220"/>
        <v>0</v>
      </c>
      <c r="G337" s="48">
        <f t="shared" si="220"/>
        <v>0</v>
      </c>
      <c r="H337" s="48">
        <f t="shared" si="220"/>
        <v>0</v>
      </c>
      <c r="I337" s="49">
        <f t="shared" si="221"/>
        <v>0</v>
      </c>
    </row>
    <row r="338" spans="1:9" ht="11.25" customHeight="1" outlineLevel="1" x14ac:dyDescent="0.2">
      <c r="A338" s="47" t="s">
        <v>0</v>
      </c>
      <c r="B338" s="48"/>
      <c r="C338" s="48"/>
      <c r="D338" s="48">
        <v>705545.55</v>
      </c>
      <c r="E338" s="49">
        <f t="shared" si="219"/>
        <v>705546</v>
      </c>
      <c r="F338" s="48">
        <f t="shared" si="220"/>
        <v>0</v>
      </c>
      <c r="G338" s="48">
        <f t="shared" si="220"/>
        <v>0</v>
      </c>
      <c r="H338" s="48">
        <f t="shared" si="220"/>
        <v>38805</v>
      </c>
      <c r="I338" s="49">
        <f t="shared" si="221"/>
        <v>38805</v>
      </c>
    </row>
    <row r="339" spans="1:9" ht="11.25" customHeight="1" x14ac:dyDescent="0.2">
      <c r="A339" s="57" t="s">
        <v>81</v>
      </c>
      <c r="B339" s="55">
        <f>SUM(B340:B344)</f>
        <v>0</v>
      </c>
      <c r="C339" s="55">
        <f t="shared" ref="C339:I339" si="222">SUM(C340:C344)</f>
        <v>0</v>
      </c>
      <c r="D339" s="55">
        <f t="shared" si="222"/>
        <v>2360647</v>
      </c>
      <c r="E339" s="55">
        <f t="shared" si="222"/>
        <v>2360646</v>
      </c>
      <c r="F339" s="55">
        <f t="shared" si="222"/>
        <v>0</v>
      </c>
      <c r="G339" s="55">
        <f t="shared" si="222"/>
        <v>0</v>
      </c>
      <c r="H339" s="55">
        <f t="shared" si="222"/>
        <v>129836</v>
      </c>
      <c r="I339" s="55">
        <f t="shared" si="222"/>
        <v>129836</v>
      </c>
    </row>
    <row r="340" spans="1:9" ht="11.25" customHeight="1" outlineLevel="1" x14ac:dyDescent="0.2">
      <c r="A340" s="47" t="s">
        <v>13</v>
      </c>
      <c r="B340" s="48"/>
      <c r="C340" s="48"/>
      <c r="D340" s="48">
        <v>38978</v>
      </c>
      <c r="E340" s="49">
        <f t="shared" ref="E340:E344" si="223">SUM(B340:D340)</f>
        <v>38978</v>
      </c>
      <c r="F340" s="48">
        <f t="shared" ref="F340:H344" si="224">B340*$A$7</f>
        <v>0</v>
      </c>
      <c r="G340" s="48">
        <f t="shared" si="224"/>
        <v>0</v>
      </c>
      <c r="H340" s="48">
        <f t="shared" si="224"/>
        <v>2144</v>
      </c>
      <c r="I340" s="49">
        <f t="shared" ref="I340:I344" si="225">SUM(F340:H340)</f>
        <v>2144</v>
      </c>
    </row>
    <row r="341" spans="1:9" ht="11.25" customHeight="1" outlineLevel="1" x14ac:dyDescent="0.2">
      <c r="A341" s="47" t="s">
        <v>14</v>
      </c>
      <c r="B341" s="48"/>
      <c r="C341" s="48"/>
      <c r="D341" s="48">
        <v>1986711.39</v>
      </c>
      <c r="E341" s="49">
        <f t="shared" si="223"/>
        <v>1986711</v>
      </c>
      <c r="F341" s="48">
        <f t="shared" si="224"/>
        <v>0</v>
      </c>
      <c r="G341" s="48">
        <f t="shared" si="224"/>
        <v>0</v>
      </c>
      <c r="H341" s="48">
        <f t="shared" si="224"/>
        <v>109269</v>
      </c>
      <c r="I341" s="49">
        <f t="shared" si="225"/>
        <v>109269</v>
      </c>
    </row>
    <row r="342" spans="1:9" ht="11.25" customHeight="1" outlineLevel="1" x14ac:dyDescent="0.2">
      <c r="A342" s="47" t="s">
        <v>15</v>
      </c>
      <c r="B342" s="48"/>
      <c r="C342" s="48"/>
      <c r="D342" s="48">
        <v>13512.22</v>
      </c>
      <c r="E342" s="49">
        <f t="shared" si="223"/>
        <v>13512</v>
      </c>
      <c r="F342" s="48">
        <f t="shared" si="224"/>
        <v>0</v>
      </c>
      <c r="G342" s="48">
        <f t="shared" si="224"/>
        <v>0</v>
      </c>
      <c r="H342" s="48">
        <f t="shared" si="224"/>
        <v>743</v>
      </c>
      <c r="I342" s="49">
        <f t="shared" si="225"/>
        <v>743</v>
      </c>
    </row>
    <row r="343" spans="1:9" ht="11.25" customHeight="1" outlineLevel="1" x14ac:dyDescent="0.2">
      <c r="A343" s="47" t="s">
        <v>1</v>
      </c>
      <c r="B343" s="48"/>
      <c r="C343" s="48"/>
      <c r="D343" s="48">
        <v>6756.11</v>
      </c>
      <c r="E343" s="49">
        <f t="shared" si="223"/>
        <v>6756</v>
      </c>
      <c r="F343" s="48">
        <f t="shared" si="224"/>
        <v>0</v>
      </c>
      <c r="G343" s="48">
        <f t="shared" si="224"/>
        <v>0</v>
      </c>
      <c r="H343" s="48">
        <f t="shared" si="224"/>
        <v>372</v>
      </c>
      <c r="I343" s="49">
        <f t="shared" si="225"/>
        <v>372</v>
      </c>
    </row>
    <row r="344" spans="1:9" ht="11.25" customHeight="1" outlineLevel="1" x14ac:dyDescent="0.2">
      <c r="A344" s="47" t="s">
        <v>0</v>
      </c>
      <c r="B344" s="48"/>
      <c r="C344" s="48"/>
      <c r="D344" s="48">
        <v>314689.08</v>
      </c>
      <c r="E344" s="49">
        <f t="shared" si="223"/>
        <v>314689</v>
      </c>
      <c r="F344" s="48">
        <f t="shared" si="224"/>
        <v>0</v>
      </c>
      <c r="G344" s="48">
        <f t="shared" si="224"/>
        <v>0</v>
      </c>
      <c r="H344" s="48">
        <f t="shared" si="224"/>
        <v>17308</v>
      </c>
      <c r="I344" s="49">
        <f t="shared" si="225"/>
        <v>17308</v>
      </c>
    </row>
    <row r="345" spans="1:9" ht="11.25" customHeight="1" x14ac:dyDescent="0.2">
      <c r="A345" s="57" t="s">
        <v>82</v>
      </c>
      <c r="B345" s="55">
        <f>SUM(B346:B350)</f>
        <v>0</v>
      </c>
      <c r="C345" s="55">
        <f t="shared" ref="C345:I345" si="226">SUM(C346:C350)</f>
        <v>0</v>
      </c>
      <c r="D345" s="55">
        <f t="shared" si="226"/>
        <v>2272671</v>
      </c>
      <c r="E345" s="55">
        <f t="shared" si="226"/>
        <v>2272671</v>
      </c>
      <c r="F345" s="55">
        <f t="shared" si="226"/>
        <v>0</v>
      </c>
      <c r="G345" s="55">
        <f t="shared" si="226"/>
        <v>0</v>
      </c>
      <c r="H345" s="55">
        <f t="shared" si="226"/>
        <v>124997</v>
      </c>
      <c r="I345" s="55">
        <f t="shared" si="226"/>
        <v>124997</v>
      </c>
    </row>
    <row r="346" spans="1:9" ht="11.25" customHeight="1" outlineLevel="1" x14ac:dyDescent="0.2">
      <c r="A346" s="47" t="s">
        <v>13</v>
      </c>
      <c r="B346" s="59"/>
      <c r="C346" s="59"/>
      <c r="D346" s="59">
        <v>0</v>
      </c>
      <c r="E346" s="40">
        <v>0</v>
      </c>
      <c r="F346" s="59">
        <f t="shared" ref="F346:H350" si="227">B346*$A$7</f>
        <v>0</v>
      </c>
      <c r="G346" s="59">
        <f t="shared" si="227"/>
        <v>0</v>
      </c>
      <c r="H346" s="59">
        <f t="shared" si="227"/>
        <v>0</v>
      </c>
      <c r="I346" s="40">
        <f t="shared" ref="I346:I350" si="228">SUM(F346:H346)</f>
        <v>0</v>
      </c>
    </row>
    <row r="347" spans="1:9" ht="11.25" customHeight="1" outlineLevel="1" x14ac:dyDescent="0.2">
      <c r="A347" s="58" t="s">
        <v>14</v>
      </c>
      <c r="B347" s="59"/>
      <c r="C347" s="59"/>
      <c r="D347" s="59">
        <v>8315</v>
      </c>
      <c r="E347" s="40">
        <f t="shared" ref="E347" si="229">SUM(B347:D347)</f>
        <v>8315</v>
      </c>
      <c r="F347" s="59">
        <f t="shared" si="227"/>
        <v>0</v>
      </c>
      <c r="G347" s="59">
        <f t="shared" si="227"/>
        <v>0</v>
      </c>
      <c r="H347" s="59">
        <f t="shared" si="227"/>
        <v>457</v>
      </c>
      <c r="I347" s="40">
        <f t="shared" si="228"/>
        <v>457</v>
      </c>
    </row>
    <row r="348" spans="1:9" ht="11.25" customHeight="1" outlineLevel="1" x14ac:dyDescent="0.2">
      <c r="A348" s="47" t="s">
        <v>15</v>
      </c>
      <c r="B348" s="48"/>
      <c r="C348" s="48"/>
      <c r="D348" s="48"/>
      <c r="E348" s="49">
        <f t="shared" ref="E348:E350" si="230">SUM(B348:D348)</f>
        <v>0</v>
      </c>
      <c r="F348" s="48">
        <f t="shared" si="227"/>
        <v>0</v>
      </c>
      <c r="G348" s="48">
        <f t="shared" si="227"/>
        <v>0</v>
      </c>
      <c r="H348" s="48">
        <f t="shared" si="227"/>
        <v>0</v>
      </c>
      <c r="I348" s="49">
        <f t="shared" si="228"/>
        <v>0</v>
      </c>
    </row>
    <row r="349" spans="1:9" ht="11.25" customHeight="1" outlineLevel="1" x14ac:dyDescent="0.2">
      <c r="A349" s="47" t="s">
        <v>1</v>
      </c>
      <c r="B349" s="48"/>
      <c r="C349" s="48"/>
      <c r="D349" s="48">
        <v>1124320.21</v>
      </c>
      <c r="E349" s="49">
        <f t="shared" si="230"/>
        <v>1124320</v>
      </c>
      <c r="F349" s="48">
        <f t="shared" si="227"/>
        <v>0</v>
      </c>
      <c r="G349" s="48">
        <f t="shared" si="227"/>
        <v>0</v>
      </c>
      <c r="H349" s="48">
        <f t="shared" si="227"/>
        <v>61838</v>
      </c>
      <c r="I349" s="49">
        <f t="shared" si="228"/>
        <v>61838</v>
      </c>
    </row>
    <row r="350" spans="1:9" ht="11.25" customHeight="1" outlineLevel="1" x14ac:dyDescent="0.2">
      <c r="A350" s="47" t="s">
        <v>0</v>
      </c>
      <c r="B350" s="48"/>
      <c r="C350" s="48"/>
      <c r="D350" s="48">
        <v>1140035.99</v>
      </c>
      <c r="E350" s="49">
        <f t="shared" si="230"/>
        <v>1140036</v>
      </c>
      <c r="F350" s="48">
        <f t="shared" si="227"/>
        <v>0</v>
      </c>
      <c r="G350" s="48">
        <f t="shared" si="227"/>
        <v>0</v>
      </c>
      <c r="H350" s="48">
        <f t="shared" si="227"/>
        <v>62702</v>
      </c>
      <c r="I350" s="49">
        <f t="shared" si="228"/>
        <v>62702</v>
      </c>
    </row>
    <row r="351" spans="1:9" ht="11.25" customHeight="1" x14ac:dyDescent="0.2">
      <c r="A351" s="57" t="s">
        <v>83</v>
      </c>
      <c r="B351" s="55">
        <f>SUM(B352:B356)</f>
        <v>0</v>
      </c>
      <c r="C351" s="55">
        <f t="shared" ref="C351:I351" si="231">SUM(C352:C356)</f>
        <v>0</v>
      </c>
      <c r="D351" s="55">
        <f t="shared" si="231"/>
        <v>12064142</v>
      </c>
      <c r="E351" s="55">
        <f t="shared" si="231"/>
        <v>12064141</v>
      </c>
      <c r="F351" s="55">
        <f t="shared" si="231"/>
        <v>0</v>
      </c>
      <c r="G351" s="55">
        <f t="shared" si="231"/>
        <v>0</v>
      </c>
      <c r="H351" s="55">
        <f t="shared" si="231"/>
        <v>663528</v>
      </c>
      <c r="I351" s="55">
        <f t="shared" si="231"/>
        <v>663528</v>
      </c>
    </row>
    <row r="352" spans="1:9" ht="11.25" customHeight="1" outlineLevel="1" x14ac:dyDescent="0.2">
      <c r="A352" s="47" t="s">
        <v>13</v>
      </c>
      <c r="B352" s="48"/>
      <c r="C352" s="48"/>
      <c r="D352" s="48">
        <v>7839101</v>
      </c>
      <c r="E352" s="49">
        <f t="shared" ref="E352:E356" si="232">SUM(B352:D352)</f>
        <v>7839101</v>
      </c>
      <c r="F352" s="48">
        <f t="shared" ref="F352:H356" si="233">B352*$A$7</f>
        <v>0</v>
      </c>
      <c r="G352" s="48">
        <f t="shared" si="233"/>
        <v>0</v>
      </c>
      <c r="H352" s="48">
        <f t="shared" si="233"/>
        <v>431151</v>
      </c>
      <c r="I352" s="49">
        <f t="shared" ref="I352:I356" si="234">SUM(F352:H352)</f>
        <v>431151</v>
      </c>
    </row>
    <row r="353" spans="1:9" ht="11.25" customHeight="1" outlineLevel="1" x14ac:dyDescent="0.2">
      <c r="A353" s="47" t="s">
        <v>14</v>
      </c>
      <c r="B353" s="48"/>
      <c r="C353" s="48"/>
      <c r="D353" s="48">
        <v>957059.73</v>
      </c>
      <c r="E353" s="49">
        <f t="shared" si="232"/>
        <v>957060</v>
      </c>
      <c r="F353" s="48">
        <f t="shared" si="233"/>
        <v>0</v>
      </c>
      <c r="G353" s="48">
        <f t="shared" si="233"/>
        <v>0</v>
      </c>
      <c r="H353" s="48">
        <f t="shared" si="233"/>
        <v>52638</v>
      </c>
      <c r="I353" s="49">
        <f t="shared" si="234"/>
        <v>52638</v>
      </c>
    </row>
    <row r="354" spans="1:9" ht="11.25" customHeight="1" outlineLevel="1" x14ac:dyDescent="0.2">
      <c r="A354" s="47" t="s">
        <v>15</v>
      </c>
      <c r="B354" s="48"/>
      <c r="C354" s="48"/>
      <c r="D354" s="48">
        <v>34487.33</v>
      </c>
      <c r="E354" s="49">
        <f t="shared" si="232"/>
        <v>34487</v>
      </c>
      <c r="F354" s="48">
        <f t="shared" si="233"/>
        <v>0</v>
      </c>
      <c r="G354" s="48">
        <f t="shared" si="233"/>
        <v>0</v>
      </c>
      <c r="H354" s="48">
        <f t="shared" si="233"/>
        <v>1897</v>
      </c>
      <c r="I354" s="49">
        <f t="shared" si="234"/>
        <v>1897</v>
      </c>
    </row>
    <row r="355" spans="1:9" ht="11.25" customHeight="1" outlineLevel="1" x14ac:dyDescent="0.2">
      <c r="A355" s="47" t="s">
        <v>1</v>
      </c>
      <c r="B355" s="48"/>
      <c r="C355" s="48"/>
      <c r="D355" s="48">
        <v>416758.26</v>
      </c>
      <c r="E355" s="49">
        <f t="shared" si="232"/>
        <v>416758</v>
      </c>
      <c r="F355" s="48">
        <f t="shared" si="233"/>
        <v>0</v>
      </c>
      <c r="G355" s="48">
        <f t="shared" si="233"/>
        <v>0</v>
      </c>
      <c r="H355" s="48">
        <f t="shared" si="233"/>
        <v>22922</v>
      </c>
      <c r="I355" s="49">
        <f t="shared" si="234"/>
        <v>22922</v>
      </c>
    </row>
    <row r="356" spans="1:9" ht="11.25" customHeight="1" outlineLevel="1" x14ac:dyDescent="0.2">
      <c r="A356" s="47" t="s">
        <v>0</v>
      </c>
      <c r="B356" s="48"/>
      <c r="C356" s="48"/>
      <c r="D356" s="48">
        <v>2816735.41</v>
      </c>
      <c r="E356" s="49">
        <f t="shared" si="232"/>
        <v>2816735</v>
      </c>
      <c r="F356" s="48">
        <f t="shared" si="233"/>
        <v>0</v>
      </c>
      <c r="G356" s="48">
        <f t="shared" si="233"/>
        <v>0</v>
      </c>
      <c r="H356" s="48">
        <f t="shared" si="233"/>
        <v>154920</v>
      </c>
      <c r="I356" s="49">
        <f t="shared" si="234"/>
        <v>154920</v>
      </c>
    </row>
    <row r="357" spans="1:9" ht="11.25" customHeight="1" x14ac:dyDescent="0.2">
      <c r="A357" s="57" t="s">
        <v>84</v>
      </c>
      <c r="B357" s="55">
        <f>SUM(B358:B362)</f>
        <v>0</v>
      </c>
      <c r="C357" s="55">
        <f t="shared" ref="C357:I357" si="235">SUM(C358:C362)</f>
        <v>0</v>
      </c>
      <c r="D357" s="55">
        <f t="shared" si="235"/>
        <v>10110961</v>
      </c>
      <c r="E357" s="55">
        <f t="shared" si="235"/>
        <v>10110961</v>
      </c>
      <c r="F357" s="55">
        <f t="shared" si="235"/>
        <v>0</v>
      </c>
      <c r="G357" s="55">
        <f t="shared" si="235"/>
        <v>0</v>
      </c>
      <c r="H357" s="55">
        <f t="shared" si="235"/>
        <v>556102</v>
      </c>
      <c r="I357" s="55">
        <f t="shared" si="235"/>
        <v>556102</v>
      </c>
    </row>
    <row r="358" spans="1:9" ht="11.25" customHeight="1" outlineLevel="1" x14ac:dyDescent="0.2">
      <c r="A358" s="47" t="s">
        <v>13</v>
      </c>
      <c r="B358" s="48"/>
      <c r="C358" s="48"/>
      <c r="D358" s="48">
        <v>41534.47</v>
      </c>
      <c r="E358" s="49">
        <f t="shared" ref="E358:E362" si="236">SUM(B358:D358)</f>
        <v>41534</v>
      </c>
      <c r="F358" s="48">
        <f t="shared" ref="F358:H362" si="237">B358*$A$7</f>
        <v>0</v>
      </c>
      <c r="G358" s="48">
        <f t="shared" si="237"/>
        <v>0</v>
      </c>
      <c r="H358" s="48">
        <f t="shared" si="237"/>
        <v>2284</v>
      </c>
      <c r="I358" s="49">
        <f t="shared" ref="I358:I362" si="238">SUM(F358:H358)</f>
        <v>2284</v>
      </c>
    </row>
    <row r="359" spans="1:9" ht="11.25" customHeight="1" outlineLevel="1" x14ac:dyDescent="0.2">
      <c r="A359" s="47" t="s">
        <v>14</v>
      </c>
      <c r="B359" s="48"/>
      <c r="C359" s="48"/>
      <c r="D359" s="48">
        <v>2300984.6</v>
      </c>
      <c r="E359" s="49">
        <f t="shared" si="236"/>
        <v>2300985</v>
      </c>
      <c r="F359" s="48">
        <f t="shared" si="237"/>
        <v>0</v>
      </c>
      <c r="G359" s="48">
        <f t="shared" si="237"/>
        <v>0</v>
      </c>
      <c r="H359" s="48">
        <f t="shared" si="237"/>
        <v>126554</v>
      </c>
      <c r="I359" s="49">
        <f t="shared" si="238"/>
        <v>126554</v>
      </c>
    </row>
    <row r="360" spans="1:9" ht="11.25" customHeight="1" outlineLevel="1" x14ac:dyDescent="0.2">
      <c r="A360" s="47" t="s">
        <v>15</v>
      </c>
      <c r="B360" s="48"/>
      <c r="C360" s="48"/>
      <c r="D360" s="48">
        <v>15133.68</v>
      </c>
      <c r="E360" s="49">
        <f t="shared" si="236"/>
        <v>15134</v>
      </c>
      <c r="F360" s="48">
        <f t="shared" si="237"/>
        <v>0</v>
      </c>
      <c r="G360" s="48">
        <f t="shared" si="237"/>
        <v>0</v>
      </c>
      <c r="H360" s="48">
        <f t="shared" si="237"/>
        <v>832</v>
      </c>
      <c r="I360" s="49">
        <f t="shared" si="238"/>
        <v>832</v>
      </c>
    </row>
    <row r="361" spans="1:9" ht="11.25" customHeight="1" outlineLevel="1" x14ac:dyDescent="0.2">
      <c r="A361" s="47" t="s">
        <v>1</v>
      </c>
      <c r="B361" s="48"/>
      <c r="C361" s="48"/>
      <c r="D361" s="48">
        <v>6434724</v>
      </c>
      <c r="E361" s="49">
        <f t="shared" si="236"/>
        <v>6434724</v>
      </c>
      <c r="F361" s="48">
        <f t="shared" si="237"/>
        <v>0</v>
      </c>
      <c r="G361" s="48">
        <f t="shared" si="237"/>
        <v>0</v>
      </c>
      <c r="H361" s="48">
        <f t="shared" si="237"/>
        <v>353910</v>
      </c>
      <c r="I361" s="49">
        <f t="shared" si="238"/>
        <v>353910</v>
      </c>
    </row>
    <row r="362" spans="1:9" ht="11.25" customHeight="1" outlineLevel="1" x14ac:dyDescent="0.2">
      <c r="A362" s="47" t="s">
        <v>0</v>
      </c>
      <c r="B362" s="48"/>
      <c r="C362" s="48"/>
      <c r="D362" s="48">
        <v>1318584.26</v>
      </c>
      <c r="E362" s="49">
        <f t="shared" si="236"/>
        <v>1318584</v>
      </c>
      <c r="F362" s="48">
        <f t="shared" si="237"/>
        <v>0</v>
      </c>
      <c r="G362" s="48">
        <f t="shared" si="237"/>
        <v>0</v>
      </c>
      <c r="H362" s="48">
        <f t="shared" si="237"/>
        <v>72522</v>
      </c>
      <c r="I362" s="49">
        <f t="shared" si="238"/>
        <v>72522</v>
      </c>
    </row>
    <row r="363" spans="1:9" ht="11.25" customHeight="1" x14ac:dyDescent="0.2">
      <c r="A363" s="57" t="s">
        <v>85</v>
      </c>
      <c r="B363" s="55">
        <f>SUM(B364:B368)</f>
        <v>0</v>
      </c>
      <c r="C363" s="55">
        <f t="shared" ref="C363:I363" si="239">SUM(C364:C368)</f>
        <v>0</v>
      </c>
      <c r="D363" s="55">
        <f t="shared" si="239"/>
        <v>4844794</v>
      </c>
      <c r="E363" s="55">
        <f t="shared" si="239"/>
        <v>4844795</v>
      </c>
      <c r="F363" s="55">
        <f t="shared" si="239"/>
        <v>0</v>
      </c>
      <c r="G363" s="55">
        <f t="shared" si="239"/>
        <v>0</v>
      </c>
      <c r="H363" s="55">
        <f t="shared" si="239"/>
        <v>266464</v>
      </c>
      <c r="I363" s="55">
        <f t="shared" si="239"/>
        <v>266464</v>
      </c>
    </row>
    <row r="364" spans="1:9" ht="11.25" customHeight="1" outlineLevel="1" x14ac:dyDescent="0.2">
      <c r="A364" s="47" t="s">
        <v>13</v>
      </c>
      <c r="B364" s="48"/>
      <c r="C364" s="48"/>
      <c r="D364" s="48">
        <v>52801.58</v>
      </c>
      <c r="E364" s="49">
        <f t="shared" ref="E364:E368" si="240">SUM(B364:D364)</f>
        <v>52802</v>
      </c>
      <c r="F364" s="48">
        <f t="shared" ref="F364:H368" si="241">B364*$A$7</f>
        <v>0</v>
      </c>
      <c r="G364" s="48">
        <f t="shared" si="241"/>
        <v>0</v>
      </c>
      <c r="H364" s="48">
        <f t="shared" si="241"/>
        <v>2904</v>
      </c>
      <c r="I364" s="49">
        <f t="shared" ref="I364:I368" si="242">SUM(F364:H364)</f>
        <v>2904</v>
      </c>
    </row>
    <row r="365" spans="1:9" ht="11.25" customHeight="1" outlineLevel="1" x14ac:dyDescent="0.2">
      <c r="A365" s="47" t="s">
        <v>14</v>
      </c>
      <c r="B365" s="48"/>
      <c r="C365" s="48"/>
      <c r="D365" s="48">
        <v>25985.03</v>
      </c>
      <c r="E365" s="49">
        <f t="shared" si="240"/>
        <v>25985</v>
      </c>
      <c r="F365" s="48">
        <f t="shared" si="241"/>
        <v>0</v>
      </c>
      <c r="G365" s="48">
        <f t="shared" si="241"/>
        <v>0</v>
      </c>
      <c r="H365" s="48">
        <f t="shared" si="241"/>
        <v>1429</v>
      </c>
      <c r="I365" s="49">
        <f t="shared" si="242"/>
        <v>1429</v>
      </c>
    </row>
    <row r="366" spans="1:9" ht="11.25" customHeight="1" outlineLevel="1" x14ac:dyDescent="0.2">
      <c r="A366" s="47" t="s">
        <v>15</v>
      </c>
      <c r="B366" s="48"/>
      <c r="C366" s="48"/>
      <c r="D366" s="48">
        <v>32013.56</v>
      </c>
      <c r="E366" s="49">
        <f t="shared" si="240"/>
        <v>32014</v>
      </c>
      <c r="F366" s="48">
        <f t="shared" si="241"/>
        <v>0</v>
      </c>
      <c r="G366" s="48">
        <f t="shared" si="241"/>
        <v>0</v>
      </c>
      <c r="H366" s="48">
        <f t="shared" si="241"/>
        <v>1761</v>
      </c>
      <c r="I366" s="49">
        <f t="shared" si="242"/>
        <v>1761</v>
      </c>
    </row>
    <row r="367" spans="1:9" ht="11.25" customHeight="1" outlineLevel="1" x14ac:dyDescent="0.2">
      <c r="A367" s="47" t="s">
        <v>1</v>
      </c>
      <c r="B367" s="48"/>
      <c r="C367" s="48"/>
      <c r="D367" s="48">
        <v>895028.34</v>
      </c>
      <c r="E367" s="49">
        <f t="shared" si="240"/>
        <v>895028</v>
      </c>
      <c r="F367" s="48">
        <f t="shared" si="241"/>
        <v>0</v>
      </c>
      <c r="G367" s="48">
        <f t="shared" si="241"/>
        <v>0</v>
      </c>
      <c r="H367" s="48">
        <f t="shared" si="241"/>
        <v>49227</v>
      </c>
      <c r="I367" s="49">
        <f t="shared" si="242"/>
        <v>49227</v>
      </c>
    </row>
    <row r="368" spans="1:9" ht="11.25" customHeight="1" outlineLevel="1" x14ac:dyDescent="0.2">
      <c r="A368" s="47" t="s">
        <v>0</v>
      </c>
      <c r="B368" s="48"/>
      <c r="C368" s="48"/>
      <c r="D368" s="48">
        <v>3838965.8</v>
      </c>
      <c r="E368" s="49">
        <f t="shared" si="240"/>
        <v>3838966</v>
      </c>
      <c r="F368" s="48">
        <f t="shared" si="241"/>
        <v>0</v>
      </c>
      <c r="G368" s="48">
        <f t="shared" si="241"/>
        <v>0</v>
      </c>
      <c r="H368" s="48">
        <f t="shared" si="241"/>
        <v>211143</v>
      </c>
      <c r="I368" s="49">
        <f t="shared" si="242"/>
        <v>211143</v>
      </c>
    </row>
    <row r="369" spans="1:9" ht="11.25" customHeight="1" x14ac:dyDescent="0.2">
      <c r="A369" s="57" t="s">
        <v>86</v>
      </c>
      <c r="B369" s="55">
        <f>SUM(B370:B374)</f>
        <v>0</v>
      </c>
      <c r="C369" s="55">
        <f t="shared" ref="C369:I369" si="243">SUM(C370:C374)</f>
        <v>0</v>
      </c>
      <c r="D369" s="55">
        <f t="shared" si="243"/>
        <v>5627039</v>
      </c>
      <c r="E369" s="55">
        <f t="shared" si="243"/>
        <v>5627039</v>
      </c>
      <c r="F369" s="55">
        <f t="shared" si="243"/>
        <v>0</v>
      </c>
      <c r="G369" s="55">
        <f t="shared" si="243"/>
        <v>0</v>
      </c>
      <c r="H369" s="55">
        <f t="shared" si="243"/>
        <v>309487</v>
      </c>
      <c r="I369" s="55">
        <f t="shared" si="243"/>
        <v>309487</v>
      </c>
    </row>
    <row r="370" spans="1:9" ht="11.25" customHeight="1" outlineLevel="1" x14ac:dyDescent="0.2">
      <c r="A370" s="47" t="s">
        <v>13</v>
      </c>
      <c r="B370" s="48"/>
      <c r="C370" s="48"/>
      <c r="D370" s="48">
        <v>88432.24</v>
      </c>
      <c r="E370" s="49">
        <f t="shared" ref="E370:E374" si="244">SUM(B370:D370)</f>
        <v>88432</v>
      </c>
      <c r="F370" s="48">
        <f t="shared" ref="F370:H374" si="245">B370*$A$7</f>
        <v>0</v>
      </c>
      <c r="G370" s="48">
        <f t="shared" si="245"/>
        <v>0</v>
      </c>
      <c r="H370" s="48">
        <f t="shared" si="245"/>
        <v>4864</v>
      </c>
      <c r="I370" s="49">
        <f t="shared" ref="I370:I374" si="246">SUM(F370:H370)</f>
        <v>4864</v>
      </c>
    </row>
    <row r="371" spans="1:9" ht="11.25" customHeight="1" outlineLevel="1" x14ac:dyDescent="0.2">
      <c r="A371" s="47" t="s">
        <v>14</v>
      </c>
      <c r="B371" s="48"/>
      <c r="C371" s="48"/>
      <c r="D371" s="48">
        <v>993106.21</v>
      </c>
      <c r="E371" s="49">
        <f t="shared" si="244"/>
        <v>993106</v>
      </c>
      <c r="F371" s="48">
        <f t="shared" si="245"/>
        <v>0</v>
      </c>
      <c r="G371" s="48">
        <f t="shared" si="245"/>
        <v>0</v>
      </c>
      <c r="H371" s="48">
        <f t="shared" si="245"/>
        <v>54621</v>
      </c>
      <c r="I371" s="49">
        <f t="shared" si="246"/>
        <v>54621</v>
      </c>
    </row>
    <row r="372" spans="1:9" ht="11.25" customHeight="1" outlineLevel="1" x14ac:dyDescent="0.2">
      <c r="A372" s="47" t="s">
        <v>15</v>
      </c>
      <c r="B372" s="48"/>
      <c r="C372" s="48"/>
      <c r="D372" s="48">
        <v>17752.97</v>
      </c>
      <c r="E372" s="49">
        <f t="shared" si="244"/>
        <v>17753</v>
      </c>
      <c r="F372" s="48">
        <f t="shared" si="245"/>
        <v>0</v>
      </c>
      <c r="G372" s="48">
        <f t="shared" si="245"/>
        <v>0</v>
      </c>
      <c r="H372" s="48">
        <f t="shared" si="245"/>
        <v>976</v>
      </c>
      <c r="I372" s="49">
        <f t="shared" si="246"/>
        <v>976</v>
      </c>
    </row>
    <row r="373" spans="1:9" ht="11.25" customHeight="1" outlineLevel="1" x14ac:dyDescent="0.2">
      <c r="A373" s="47" t="s">
        <v>1</v>
      </c>
      <c r="B373" s="48"/>
      <c r="C373" s="48"/>
      <c r="D373" s="48">
        <v>4469894.79</v>
      </c>
      <c r="E373" s="49">
        <f t="shared" si="244"/>
        <v>4469895</v>
      </c>
      <c r="F373" s="48">
        <f t="shared" si="245"/>
        <v>0</v>
      </c>
      <c r="G373" s="48">
        <f t="shared" si="245"/>
        <v>0</v>
      </c>
      <c r="H373" s="48">
        <f t="shared" si="245"/>
        <v>245844</v>
      </c>
      <c r="I373" s="49">
        <f t="shared" si="246"/>
        <v>245844</v>
      </c>
    </row>
    <row r="374" spans="1:9" ht="11.25" customHeight="1" outlineLevel="1" x14ac:dyDescent="0.2">
      <c r="A374" s="47" t="s">
        <v>0</v>
      </c>
      <c r="B374" s="48"/>
      <c r="C374" s="48"/>
      <c r="D374" s="48">
        <v>57853.06</v>
      </c>
      <c r="E374" s="49">
        <f t="shared" si="244"/>
        <v>57853</v>
      </c>
      <c r="F374" s="48">
        <f t="shared" si="245"/>
        <v>0</v>
      </c>
      <c r="G374" s="48">
        <f t="shared" si="245"/>
        <v>0</v>
      </c>
      <c r="H374" s="48">
        <f t="shared" si="245"/>
        <v>3182</v>
      </c>
      <c r="I374" s="49">
        <f t="shared" si="246"/>
        <v>3182</v>
      </c>
    </row>
    <row r="375" spans="1:9" ht="11.25" customHeight="1" x14ac:dyDescent="0.2">
      <c r="A375" s="57" t="s">
        <v>87</v>
      </c>
      <c r="B375" s="55">
        <f>SUM(B376:B380)</f>
        <v>0</v>
      </c>
      <c r="C375" s="55">
        <f t="shared" ref="C375:I375" si="247">SUM(C376:C380)</f>
        <v>0</v>
      </c>
      <c r="D375" s="55">
        <f t="shared" si="247"/>
        <v>4588062</v>
      </c>
      <c r="E375" s="55">
        <f t="shared" si="247"/>
        <v>4588062</v>
      </c>
      <c r="F375" s="55">
        <f t="shared" si="247"/>
        <v>0</v>
      </c>
      <c r="G375" s="55">
        <f t="shared" si="247"/>
        <v>0</v>
      </c>
      <c r="H375" s="55">
        <f t="shared" si="247"/>
        <v>252343</v>
      </c>
      <c r="I375" s="55">
        <f t="shared" si="247"/>
        <v>252343</v>
      </c>
    </row>
    <row r="376" spans="1:9" ht="11.25" customHeight="1" outlineLevel="1" x14ac:dyDescent="0.2">
      <c r="A376" s="47" t="s">
        <v>13</v>
      </c>
      <c r="B376" s="48"/>
      <c r="C376" s="48"/>
      <c r="D376" s="48">
        <v>12805.42</v>
      </c>
      <c r="E376" s="49">
        <f t="shared" ref="E376:E380" si="248">SUM(B376:D376)</f>
        <v>12805</v>
      </c>
      <c r="F376" s="48">
        <f t="shared" ref="F376:H380" si="249">B376*$A$7</f>
        <v>0</v>
      </c>
      <c r="G376" s="48">
        <f t="shared" si="249"/>
        <v>0</v>
      </c>
      <c r="H376" s="48">
        <f t="shared" si="249"/>
        <v>704</v>
      </c>
      <c r="I376" s="49">
        <f t="shared" ref="I376:I380" si="250">SUM(F376:H376)</f>
        <v>704</v>
      </c>
    </row>
    <row r="377" spans="1:9" ht="11.25" customHeight="1" outlineLevel="1" x14ac:dyDescent="0.2">
      <c r="A377" s="47" t="s">
        <v>14</v>
      </c>
      <c r="B377" s="48"/>
      <c r="C377" s="48"/>
      <c r="D377" s="48">
        <v>9770</v>
      </c>
      <c r="E377" s="49">
        <f t="shared" si="248"/>
        <v>9770</v>
      </c>
      <c r="F377" s="48">
        <f t="shared" si="249"/>
        <v>0</v>
      </c>
      <c r="G377" s="48">
        <f t="shared" si="249"/>
        <v>0</v>
      </c>
      <c r="H377" s="48">
        <f t="shared" si="249"/>
        <v>537</v>
      </c>
      <c r="I377" s="49">
        <f t="shared" si="250"/>
        <v>537</v>
      </c>
    </row>
    <row r="378" spans="1:9" ht="11.25" customHeight="1" outlineLevel="1" x14ac:dyDescent="0.2">
      <c r="A378" s="47" t="s">
        <v>15</v>
      </c>
      <c r="B378" s="48"/>
      <c r="C378" s="48"/>
      <c r="D378" s="48">
        <v>1801531.66</v>
      </c>
      <c r="E378" s="49">
        <f t="shared" si="248"/>
        <v>1801532</v>
      </c>
      <c r="F378" s="48">
        <f t="shared" si="249"/>
        <v>0</v>
      </c>
      <c r="G378" s="48">
        <f t="shared" si="249"/>
        <v>0</v>
      </c>
      <c r="H378" s="48">
        <f t="shared" si="249"/>
        <v>99084</v>
      </c>
      <c r="I378" s="49">
        <f t="shared" si="250"/>
        <v>99084</v>
      </c>
    </row>
    <row r="379" spans="1:9" ht="11.25" customHeight="1" outlineLevel="1" x14ac:dyDescent="0.2">
      <c r="A379" s="47" t="s">
        <v>1</v>
      </c>
      <c r="B379" s="48"/>
      <c r="C379" s="48"/>
      <c r="D379" s="48"/>
      <c r="E379" s="49">
        <f t="shared" si="248"/>
        <v>0</v>
      </c>
      <c r="F379" s="48">
        <f t="shared" si="249"/>
        <v>0</v>
      </c>
      <c r="G379" s="48">
        <f t="shared" si="249"/>
        <v>0</v>
      </c>
      <c r="H379" s="48">
        <f t="shared" si="249"/>
        <v>0</v>
      </c>
      <c r="I379" s="49">
        <f t="shared" si="250"/>
        <v>0</v>
      </c>
    </row>
    <row r="380" spans="1:9" ht="11.25" customHeight="1" outlineLevel="1" x14ac:dyDescent="0.2">
      <c r="A380" s="47" t="s">
        <v>0</v>
      </c>
      <c r="B380" s="48"/>
      <c r="C380" s="48"/>
      <c r="D380" s="48">
        <v>2763954.69</v>
      </c>
      <c r="E380" s="49">
        <f t="shared" si="248"/>
        <v>2763955</v>
      </c>
      <c r="F380" s="48">
        <f t="shared" si="249"/>
        <v>0</v>
      </c>
      <c r="G380" s="48">
        <f t="shared" si="249"/>
        <v>0</v>
      </c>
      <c r="H380" s="48">
        <f t="shared" si="249"/>
        <v>152018</v>
      </c>
      <c r="I380" s="49">
        <f t="shared" si="250"/>
        <v>152018</v>
      </c>
    </row>
    <row r="381" spans="1:9" ht="11.25" customHeight="1" x14ac:dyDescent="0.2">
      <c r="A381" s="57" t="s">
        <v>88</v>
      </c>
      <c r="B381" s="55">
        <f>SUM(B382:B386)</f>
        <v>0</v>
      </c>
      <c r="C381" s="55">
        <f t="shared" ref="C381:I381" si="251">SUM(C382:C386)</f>
        <v>0</v>
      </c>
      <c r="D381" s="55">
        <f t="shared" si="251"/>
        <v>4132534</v>
      </c>
      <c r="E381" s="55">
        <f t="shared" si="251"/>
        <v>4132533</v>
      </c>
      <c r="F381" s="55">
        <f t="shared" si="251"/>
        <v>0</v>
      </c>
      <c r="G381" s="55">
        <f t="shared" si="251"/>
        <v>0</v>
      </c>
      <c r="H381" s="55">
        <f t="shared" si="251"/>
        <v>227289</v>
      </c>
      <c r="I381" s="55">
        <f t="shared" si="251"/>
        <v>227289</v>
      </c>
    </row>
    <row r="382" spans="1:9" ht="11.25" customHeight="1" outlineLevel="1" x14ac:dyDescent="0.2">
      <c r="A382" s="47" t="s">
        <v>13</v>
      </c>
      <c r="B382" s="48"/>
      <c r="C382" s="48"/>
      <c r="D382" s="48">
        <v>10186</v>
      </c>
      <c r="E382" s="49">
        <f t="shared" ref="E382:E386" si="252">SUM(B382:D382)</f>
        <v>10186</v>
      </c>
      <c r="F382" s="48">
        <f t="shared" ref="F382:H386" si="253">B382*$A$7</f>
        <v>0</v>
      </c>
      <c r="G382" s="48">
        <f t="shared" si="253"/>
        <v>0</v>
      </c>
      <c r="H382" s="48">
        <f t="shared" si="253"/>
        <v>560</v>
      </c>
      <c r="I382" s="49">
        <f t="shared" ref="I382:I386" si="254">SUM(F382:H382)</f>
        <v>560</v>
      </c>
    </row>
    <row r="383" spans="1:9" ht="11.25" customHeight="1" outlineLevel="1" x14ac:dyDescent="0.2">
      <c r="A383" s="47" t="s">
        <v>14</v>
      </c>
      <c r="B383" s="48"/>
      <c r="C383" s="48"/>
      <c r="D383" s="48">
        <v>26920.49</v>
      </c>
      <c r="E383" s="49">
        <f t="shared" si="252"/>
        <v>26920</v>
      </c>
      <c r="F383" s="48">
        <f t="shared" si="253"/>
        <v>0</v>
      </c>
      <c r="G383" s="48">
        <f t="shared" si="253"/>
        <v>0</v>
      </c>
      <c r="H383" s="48">
        <f t="shared" si="253"/>
        <v>1481</v>
      </c>
      <c r="I383" s="49">
        <f t="shared" si="254"/>
        <v>1481</v>
      </c>
    </row>
    <row r="384" spans="1:9" ht="11.25" customHeight="1" outlineLevel="1" x14ac:dyDescent="0.2">
      <c r="A384" s="47" t="s">
        <v>15</v>
      </c>
      <c r="B384" s="48"/>
      <c r="C384" s="48"/>
      <c r="D384" s="48">
        <v>1742639.04</v>
      </c>
      <c r="E384" s="49">
        <f t="shared" si="252"/>
        <v>1742639</v>
      </c>
      <c r="F384" s="48">
        <f t="shared" si="253"/>
        <v>0</v>
      </c>
      <c r="G384" s="48">
        <f t="shared" si="253"/>
        <v>0</v>
      </c>
      <c r="H384" s="48">
        <f t="shared" si="253"/>
        <v>95845</v>
      </c>
      <c r="I384" s="49">
        <f t="shared" si="254"/>
        <v>95845</v>
      </c>
    </row>
    <row r="385" spans="1:9" ht="11.25" customHeight="1" outlineLevel="1" x14ac:dyDescent="0.2">
      <c r="A385" s="47" t="s">
        <v>1</v>
      </c>
      <c r="B385" s="48"/>
      <c r="C385" s="48"/>
      <c r="D385" s="48"/>
      <c r="E385" s="49">
        <f t="shared" si="252"/>
        <v>0</v>
      </c>
      <c r="F385" s="48">
        <f t="shared" si="253"/>
        <v>0</v>
      </c>
      <c r="G385" s="48">
        <f t="shared" si="253"/>
        <v>0</v>
      </c>
      <c r="H385" s="48">
        <f t="shared" si="253"/>
        <v>0</v>
      </c>
      <c r="I385" s="49">
        <f t="shared" si="254"/>
        <v>0</v>
      </c>
    </row>
    <row r="386" spans="1:9" ht="11.25" customHeight="1" outlineLevel="1" x14ac:dyDescent="0.2">
      <c r="A386" s="47" t="s">
        <v>0</v>
      </c>
      <c r="B386" s="48"/>
      <c r="C386" s="48"/>
      <c r="D386" s="48">
        <v>2352788.29</v>
      </c>
      <c r="E386" s="49">
        <f t="shared" si="252"/>
        <v>2352788</v>
      </c>
      <c r="F386" s="48">
        <f t="shared" si="253"/>
        <v>0</v>
      </c>
      <c r="G386" s="48">
        <f t="shared" si="253"/>
        <v>0</v>
      </c>
      <c r="H386" s="48">
        <f t="shared" si="253"/>
        <v>129403</v>
      </c>
      <c r="I386" s="49">
        <f t="shared" si="254"/>
        <v>129403</v>
      </c>
    </row>
    <row r="387" spans="1:9" ht="11.25" customHeight="1" x14ac:dyDescent="0.2">
      <c r="A387" s="57" t="s">
        <v>89</v>
      </c>
      <c r="B387" s="55">
        <f>SUM(B388:B392)</f>
        <v>0</v>
      </c>
      <c r="C387" s="55">
        <f t="shared" ref="C387:I387" si="255">SUM(C388:C392)</f>
        <v>0</v>
      </c>
      <c r="D387" s="55">
        <f t="shared" si="255"/>
        <v>7469469</v>
      </c>
      <c r="E387" s="55">
        <f t="shared" si="255"/>
        <v>7469470</v>
      </c>
      <c r="F387" s="55">
        <f t="shared" si="255"/>
        <v>0</v>
      </c>
      <c r="G387" s="55">
        <f t="shared" si="255"/>
        <v>0</v>
      </c>
      <c r="H387" s="55">
        <f t="shared" si="255"/>
        <v>410820</v>
      </c>
      <c r="I387" s="55">
        <f t="shared" si="255"/>
        <v>410820</v>
      </c>
    </row>
    <row r="388" spans="1:9" ht="11.25" customHeight="1" outlineLevel="1" x14ac:dyDescent="0.2">
      <c r="A388" s="47" t="s">
        <v>13</v>
      </c>
      <c r="B388" s="48"/>
      <c r="C388" s="48"/>
      <c r="D388" s="48">
        <v>31597.8</v>
      </c>
      <c r="E388" s="49">
        <f t="shared" ref="E388:E392" si="256">SUM(B388:D388)</f>
        <v>31598</v>
      </c>
      <c r="F388" s="48">
        <f t="shared" ref="F388:H392" si="257">B388*$A$7</f>
        <v>0</v>
      </c>
      <c r="G388" s="48">
        <f t="shared" si="257"/>
        <v>0</v>
      </c>
      <c r="H388" s="48">
        <f t="shared" si="257"/>
        <v>1738</v>
      </c>
      <c r="I388" s="49">
        <f t="shared" ref="I388:I392" si="258">SUM(F388:H388)</f>
        <v>1738</v>
      </c>
    </row>
    <row r="389" spans="1:9" ht="11.25" customHeight="1" outlineLevel="1" x14ac:dyDescent="0.2">
      <c r="A389" s="47" t="s">
        <v>14</v>
      </c>
      <c r="B389" s="48"/>
      <c r="C389" s="48"/>
      <c r="D389" s="48">
        <v>5656671</v>
      </c>
      <c r="E389" s="49">
        <f t="shared" si="256"/>
        <v>5656671</v>
      </c>
      <c r="F389" s="48">
        <f t="shared" si="257"/>
        <v>0</v>
      </c>
      <c r="G389" s="48">
        <f t="shared" si="257"/>
        <v>0</v>
      </c>
      <c r="H389" s="48">
        <f t="shared" si="257"/>
        <v>311117</v>
      </c>
      <c r="I389" s="49">
        <f t="shared" si="258"/>
        <v>311117</v>
      </c>
    </row>
    <row r="390" spans="1:9" ht="11.25" customHeight="1" outlineLevel="1" x14ac:dyDescent="0.2">
      <c r="A390" s="47" t="s">
        <v>15</v>
      </c>
      <c r="B390" s="48"/>
      <c r="C390" s="48"/>
      <c r="D390" s="48">
        <v>8627</v>
      </c>
      <c r="E390" s="49">
        <f t="shared" si="256"/>
        <v>8627</v>
      </c>
      <c r="F390" s="48">
        <f t="shared" si="257"/>
        <v>0</v>
      </c>
      <c r="G390" s="48">
        <f t="shared" si="257"/>
        <v>0</v>
      </c>
      <c r="H390" s="48">
        <f t="shared" si="257"/>
        <v>474</v>
      </c>
      <c r="I390" s="49">
        <f t="shared" si="258"/>
        <v>474</v>
      </c>
    </row>
    <row r="391" spans="1:9" ht="11.25" customHeight="1" outlineLevel="1" x14ac:dyDescent="0.2">
      <c r="A391" s="47" t="s">
        <v>1</v>
      </c>
      <c r="B391" s="48"/>
      <c r="C391" s="48"/>
      <c r="D391" s="48">
        <v>9770</v>
      </c>
      <c r="E391" s="49">
        <f t="shared" si="256"/>
        <v>9770</v>
      </c>
      <c r="F391" s="48">
        <f t="shared" si="257"/>
        <v>0</v>
      </c>
      <c r="G391" s="48">
        <f t="shared" si="257"/>
        <v>0</v>
      </c>
      <c r="H391" s="48">
        <f t="shared" si="257"/>
        <v>537</v>
      </c>
      <c r="I391" s="49">
        <f t="shared" si="258"/>
        <v>537</v>
      </c>
    </row>
    <row r="392" spans="1:9" ht="11.25" customHeight="1" outlineLevel="1" x14ac:dyDescent="0.2">
      <c r="A392" s="47" t="s">
        <v>0</v>
      </c>
      <c r="B392" s="48"/>
      <c r="C392" s="48"/>
      <c r="D392" s="48">
        <v>1762803.63</v>
      </c>
      <c r="E392" s="49">
        <f t="shared" si="256"/>
        <v>1762804</v>
      </c>
      <c r="F392" s="48">
        <f t="shared" si="257"/>
        <v>0</v>
      </c>
      <c r="G392" s="48">
        <f t="shared" si="257"/>
        <v>0</v>
      </c>
      <c r="H392" s="48">
        <f t="shared" si="257"/>
        <v>96954</v>
      </c>
      <c r="I392" s="49">
        <f t="shared" si="258"/>
        <v>96954</v>
      </c>
    </row>
    <row r="393" spans="1:9" ht="11.25" customHeight="1" x14ac:dyDescent="0.2">
      <c r="A393" s="57" t="s">
        <v>90</v>
      </c>
      <c r="B393" s="55">
        <f>SUM(B394:B398)</f>
        <v>0</v>
      </c>
      <c r="C393" s="55">
        <f t="shared" ref="C393:I393" si="259">SUM(C394:C398)</f>
        <v>0</v>
      </c>
      <c r="D393" s="55">
        <f t="shared" si="259"/>
        <v>2212262</v>
      </c>
      <c r="E393" s="55">
        <f t="shared" si="259"/>
        <v>2212262</v>
      </c>
      <c r="F393" s="55">
        <f t="shared" si="259"/>
        <v>0</v>
      </c>
      <c r="G393" s="55">
        <f t="shared" si="259"/>
        <v>0</v>
      </c>
      <c r="H393" s="55">
        <f t="shared" si="259"/>
        <v>121674</v>
      </c>
      <c r="I393" s="55">
        <f t="shared" si="259"/>
        <v>121674</v>
      </c>
    </row>
    <row r="394" spans="1:9" ht="11.25" customHeight="1" outlineLevel="1" x14ac:dyDescent="0.2">
      <c r="A394" s="47" t="s">
        <v>13</v>
      </c>
      <c r="B394" s="48"/>
      <c r="C394" s="48"/>
      <c r="D394" s="48">
        <v>912386.44</v>
      </c>
      <c r="E394" s="49">
        <f t="shared" ref="E394:E398" si="260">SUM(B394:D394)</f>
        <v>912386</v>
      </c>
      <c r="F394" s="48">
        <f t="shared" ref="F394:H398" si="261">B394*$A$7</f>
        <v>0</v>
      </c>
      <c r="G394" s="48">
        <f t="shared" si="261"/>
        <v>0</v>
      </c>
      <c r="H394" s="48">
        <f t="shared" si="261"/>
        <v>50181</v>
      </c>
      <c r="I394" s="49">
        <f t="shared" ref="I394:I398" si="262">SUM(F394:H394)</f>
        <v>50181</v>
      </c>
    </row>
    <row r="395" spans="1:9" ht="11.25" customHeight="1" outlineLevel="1" x14ac:dyDescent="0.2">
      <c r="A395" s="47" t="s">
        <v>14</v>
      </c>
      <c r="B395" s="48"/>
      <c r="C395" s="48"/>
      <c r="D395" s="48">
        <v>272738.89</v>
      </c>
      <c r="E395" s="49">
        <f t="shared" si="260"/>
        <v>272739</v>
      </c>
      <c r="F395" s="48">
        <f t="shared" si="261"/>
        <v>0</v>
      </c>
      <c r="G395" s="48">
        <f t="shared" si="261"/>
        <v>0</v>
      </c>
      <c r="H395" s="48">
        <f t="shared" si="261"/>
        <v>15001</v>
      </c>
      <c r="I395" s="49">
        <f t="shared" si="262"/>
        <v>15001</v>
      </c>
    </row>
    <row r="396" spans="1:9" ht="11.25" customHeight="1" outlineLevel="1" x14ac:dyDescent="0.2">
      <c r="A396" s="47" t="s">
        <v>15</v>
      </c>
      <c r="B396" s="48"/>
      <c r="C396" s="48"/>
      <c r="D396" s="48">
        <v>419190.5</v>
      </c>
      <c r="E396" s="49">
        <f t="shared" si="260"/>
        <v>419191</v>
      </c>
      <c r="F396" s="48">
        <f t="shared" si="261"/>
        <v>0</v>
      </c>
      <c r="G396" s="48">
        <f t="shared" si="261"/>
        <v>0</v>
      </c>
      <c r="H396" s="48">
        <f t="shared" si="261"/>
        <v>23055</v>
      </c>
      <c r="I396" s="49">
        <f t="shared" si="262"/>
        <v>23055</v>
      </c>
    </row>
    <row r="397" spans="1:9" ht="11.25" customHeight="1" outlineLevel="1" x14ac:dyDescent="0.2">
      <c r="A397" s="47" t="s">
        <v>1</v>
      </c>
      <c r="B397" s="48"/>
      <c r="C397" s="48"/>
      <c r="D397" s="48">
        <v>92610.65</v>
      </c>
      <c r="E397" s="49">
        <f t="shared" si="260"/>
        <v>92611</v>
      </c>
      <c r="F397" s="48">
        <f t="shared" si="261"/>
        <v>0</v>
      </c>
      <c r="G397" s="48">
        <f t="shared" si="261"/>
        <v>0</v>
      </c>
      <c r="H397" s="48">
        <f t="shared" si="261"/>
        <v>5094</v>
      </c>
      <c r="I397" s="49">
        <f t="shared" si="262"/>
        <v>5094</v>
      </c>
    </row>
    <row r="398" spans="1:9" ht="11.25" customHeight="1" outlineLevel="1" x14ac:dyDescent="0.2">
      <c r="A398" s="47" t="s">
        <v>0</v>
      </c>
      <c r="B398" s="48"/>
      <c r="C398" s="48"/>
      <c r="D398" s="48">
        <v>515335.14</v>
      </c>
      <c r="E398" s="49">
        <f t="shared" si="260"/>
        <v>515335</v>
      </c>
      <c r="F398" s="48">
        <f t="shared" si="261"/>
        <v>0</v>
      </c>
      <c r="G398" s="48">
        <f t="shared" si="261"/>
        <v>0</v>
      </c>
      <c r="H398" s="48">
        <f t="shared" si="261"/>
        <v>28343</v>
      </c>
      <c r="I398" s="49">
        <f t="shared" si="262"/>
        <v>28343</v>
      </c>
    </row>
    <row r="399" spans="1:9" ht="11.25" customHeight="1" x14ac:dyDescent="0.2">
      <c r="A399" s="57" t="s">
        <v>91</v>
      </c>
      <c r="B399" s="55">
        <f>SUM(B400:B404)</f>
        <v>0</v>
      </c>
      <c r="C399" s="55">
        <f t="shared" ref="C399:I399" si="263">SUM(C400:C404)</f>
        <v>0</v>
      </c>
      <c r="D399" s="55">
        <f t="shared" si="263"/>
        <v>4052583</v>
      </c>
      <c r="E399" s="55">
        <f t="shared" si="263"/>
        <v>4052583</v>
      </c>
      <c r="F399" s="55">
        <f t="shared" si="263"/>
        <v>0</v>
      </c>
      <c r="G399" s="55">
        <f t="shared" si="263"/>
        <v>0</v>
      </c>
      <c r="H399" s="55">
        <f t="shared" si="263"/>
        <v>222893</v>
      </c>
      <c r="I399" s="55">
        <f t="shared" si="263"/>
        <v>222893</v>
      </c>
    </row>
    <row r="400" spans="1:9" ht="11.25" customHeight="1" outlineLevel="1" x14ac:dyDescent="0.2">
      <c r="A400" s="47" t="s">
        <v>13</v>
      </c>
      <c r="B400" s="48"/>
      <c r="C400" s="48"/>
      <c r="D400" s="48">
        <v>3077209.63</v>
      </c>
      <c r="E400" s="49">
        <f t="shared" ref="E400:E404" si="264">SUM(B400:D400)</f>
        <v>3077210</v>
      </c>
      <c r="F400" s="48">
        <f t="shared" ref="F400:H404" si="265">B400*$A$7</f>
        <v>0</v>
      </c>
      <c r="G400" s="48">
        <f t="shared" si="265"/>
        <v>0</v>
      </c>
      <c r="H400" s="48">
        <f t="shared" si="265"/>
        <v>169247</v>
      </c>
      <c r="I400" s="49">
        <f t="shared" ref="I400:I404" si="266">SUM(F400:H400)</f>
        <v>169247</v>
      </c>
    </row>
    <row r="401" spans="1:9" ht="11.25" customHeight="1" outlineLevel="1" x14ac:dyDescent="0.2">
      <c r="A401" s="47" t="s">
        <v>14</v>
      </c>
      <c r="B401" s="48"/>
      <c r="C401" s="48"/>
      <c r="D401" s="48">
        <v>157157</v>
      </c>
      <c r="E401" s="49">
        <f t="shared" si="264"/>
        <v>157157</v>
      </c>
      <c r="F401" s="48">
        <f t="shared" si="265"/>
        <v>0</v>
      </c>
      <c r="G401" s="48">
        <f t="shared" si="265"/>
        <v>0</v>
      </c>
      <c r="H401" s="48">
        <f t="shared" si="265"/>
        <v>8644</v>
      </c>
      <c r="I401" s="49">
        <f t="shared" si="266"/>
        <v>8644</v>
      </c>
    </row>
    <row r="402" spans="1:9" ht="11.25" customHeight="1" outlineLevel="1" x14ac:dyDescent="0.2">
      <c r="A402" s="47" t="s">
        <v>15</v>
      </c>
      <c r="B402" s="48"/>
      <c r="C402" s="48"/>
      <c r="D402" s="48">
        <v>106850.46</v>
      </c>
      <c r="E402" s="49">
        <f t="shared" si="264"/>
        <v>106850</v>
      </c>
      <c r="F402" s="48">
        <f t="shared" si="265"/>
        <v>0</v>
      </c>
      <c r="G402" s="48">
        <f t="shared" si="265"/>
        <v>0</v>
      </c>
      <c r="H402" s="48">
        <f t="shared" si="265"/>
        <v>5877</v>
      </c>
      <c r="I402" s="49">
        <f t="shared" si="266"/>
        <v>5877</v>
      </c>
    </row>
    <row r="403" spans="1:9" ht="11.25" customHeight="1" outlineLevel="1" x14ac:dyDescent="0.2">
      <c r="A403" s="47" t="s">
        <v>1</v>
      </c>
      <c r="B403" s="48"/>
      <c r="C403" s="48"/>
      <c r="D403" s="48">
        <v>107162.27</v>
      </c>
      <c r="E403" s="49">
        <f t="shared" si="264"/>
        <v>107162</v>
      </c>
      <c r="F403" s="48">
        <f t="shared" si="265"/>
        <v>0</v>
      </c>
      <c r="G403" s="48">
        <f t="shared" si="265"/>
        <v>0</v>
      </c>
      <c r="H403" s="48">
        <f t="shared" si="265"/>
        <v>5894</v>
      </c>
      <c r="I403" s="49">
        <f t="shared" si="266"/>
        <v>5894</v>
      </c>
    </row>
    <row r="404" spans="1:9" ht="11.25" customHeight="1" outlineLevel="1" x14ac:dyDescent="0.2">
      <c r="A404" s="47" t="s">
        <v>0</v>
      </c>
      <c r="B404" s="48"/>
      <c r="C404" s="48"/>
      <c r="D404" s="48">
        <v>604204</v>
      </c>
      <c r="E404" s="49">
        <f t="shared" si="264"/>
        <v>604204</v>
      </c>
      <c r="F404" s="48">
        <f t="shared" si="265"/>
        <v>0</v>
      </c>
      <c r="G404" s="48">
        <f t="shared" si="265"/>
        <v>0</v>
      </c>
      <c r="H404" s="48">
        <f t="shared" si="265"/>
        <v>33231</v>
      </c>
      <c r="I404" s="49">
        <f t="shared" si="266"/>
        <v>33231</v>
      </c>
    </row>
    <row r="405" spans="1:9" ht="11.25" customHeight="1" x14ac:dyDescent="0.2">
      <c r="A405" s="57" t="s">
        <v>92</v>
      </c>
      <c r="B405" s="55">
        <f>SUM(B406:B410)</f>
        <v>0</v>
      </c>
      <c r="C405" s="55">
        <f t="shared" ref="C405:I405" si="267">SUM(C406:C410)</f>
        <v>0</v>
      </c>
      <c r="D405" s="55">
        <f t="shared" si="267"/>
        <v>6878923</v>
      </c>
      <c r="E405" s="55">
        <f t="shared" si="267"/>
        <v>6878923</v>
      </c>
      <c r="F405" s="55">
        <f t="shared" si="267"/>
        <v>0</v>
      </c>
      <c r="G405" s="55">
        <f t="shared" si="267"/>
        <v>0</v>
      </c>
      <c r="H405" s="55">
        <f t="shared" si="267"/>
        <v>378341</v>
      </c>
      <c r="I405" s="55">
        <f t="shared" si="267"/>
        <v>378341</v>
      </c>
    </row>
    <row r="406" spans="1:9" ht="11.25" customHeight="1" outlineLevel="1" x14ac:dyDescent="0.2">
      <c r="A406" s="47" t="s">
        <v>13</v>
      </c>
      <c r="B406" s="48"/>
      <c r="C406" s="48"/>
      <c r="D406" s="48">
        <v>1429904.13</v>
      </c>
      <c r="E406" s="49">
        <f t="shared" ref="E406:E410" si="268">SUM(B406:D406)</f>
        <v>1429904</v>
      </c>
      <c r="F406" s="48">
        <f t="shared" ref="F406:H410" si="269">B406*$A$7</f>
        <v>0</v>
      </c>
      <c r="G406" s="48">
        <f t="shared" si="269"/>
        <v>0</v>
      </c>
      <c r="H406" s="48">
        <f t="shared" si="269"/>
        <v>78645</v>
      </c>
      <c r="I406" s="49">
        <f t="shared" ref="I406:I410" si="270">SUM(F406:H406)</f>
        <v>78645</v>
      </c>
    </row>
    <row r="407" spans="1:9" ht="11.25" customHeight="1" outlineLevel="1" x14ac:dyDescent="0.2">
      <c r="A407" s="47" t="s">
        <v>14</v>
      </c>
      <c r="B407" s="48"/>
      <c r="C407" s="48"/>
      <c r="D407" s="48">
        <v>2902694.26</v>
      </c>
      <c r="E407" s="49">
        <f t="shared" si="268"/>
        <v>2902694</v>
      </c>
      <c r="F407" s="48">
        <f t="shared" si="269"/>
        <v>0</v>
      </c>
      <c r="G407" s="48">
        <f t="shared" si="269"/>
        <v>0</v>
      </c>
      <c r="H407" s="48">
        <f t="shared" si="269"/>
        <v>159648</v>
      </c>
      <c r="I407" s="49">
        <f t="shared" si="270"/>
        <v>159648</v>
      </c>
    </row>
    <row r="408" spans="1:9" ht="11.25" customHeight="1" outlineLevel="1" x14ac:dyDescent="0.2">
      <c r="A408" s="47" t="s">
        <v>15</v>
      </c>
      <c r="B408" s="48"/>
      <c r="C408" s="48"/>
      <c r="D408" s="48">
        <v>205697.51</v>
      </c>
      <c r="E408" s="49">
        <f t="shared" si="268"/>
        <v>205698</v>
      </c>
      <c r="F408" s="48">
        <f t="shared" si="269"/>
        <v>0</v>
      </c>
      <c r="G408" s="48">
        <f t="shared" si="269"/>
        <v>0</v>
      </c>
      <c r="H408" s="48">
        <f t="shared" si="269"/>
        <v>11313</v>
      </c>
      <c r="I408" s="49">
        <f t="shared" si="270"/>
        <v>11313</v>
      </c>
    </row>
    <row r="409" spans="1:9" ht="11.25" customHeight="1" outlineLevel="1" x14ac:dyDescent="0.2">
      <c r="A409" s="47" t="s">
        <v>1</v>
      </c>
      <c r="B409" s="48"/>
      <c r="C409" s="48"/>
      <c r="D409" s="48">
        <v>143541.31</v>
      </c>
      <c r="E409" s="49">
        <f t="shared" si="268"/>
        <v>143541</v>
      </c>
      <c r="F409" s="48">
        <f t="shared" si="269"/>
        <v>0</v>
      </c>
      <c r="G409" s="48">
        <f t="shared" si="269"/>
        <v>0</v>
      </c>
      <c r="H409" s="48">
        <f t="shared" si="269"/>
        <v>7895</v>
      </c>
      <c r="I409" s="49">
        <f t="shared" si="270"/>
        <v>7895</v>
      </c>
    </row>
    <row r="410" spans="1:9" ht="11.25" customHeight="1" outlineLevel="1" x14ac:dyDescent="0.2">
      <c r="A410" s="47" t="s">
        <v>0</v>
      </c>
      <c r="B410" s="48"/>
      <c r="C410" s="48"/>
      <c r="D410" s="48">
        <v>2197086.27</v>
      </c>
      <c r="E410" s="49">
        <f t="shared" si="268"/>
        <v>2197086</v>
      </c>
      <c r="F410" s="48">
        <f t="shared" si="269"/>
        <v>0</v>
      </c>
      <c r="G410" s="48">
        <f t="shared" si="269"/>
        <v>0</v>
      </c>
      <c r="H410" s="48">
        <f t="shared" si="269"/>
        <v>120840</v>
      </c>
      <c r="I410" s="49">
        <f t="shared" si="270"/>
        <v>120840</v>
      </c>
    </row>
    <row r="411" spans="1:9" ht="11.25" customHeight="1" x14ac:dyDescent="0.2">
      <c r="A411" s="57" t="s">
        <v>93</v>
      </c>
      <c r="B411" s="55">
        <f>SUM(B412:B416)</f>
        <v>0</v>
      </c>
      <c r="C411" s="55">
        <f t="shared" ref="C411:I411" si="271">SUM(C412:C416)</f>
        <v>0</v>
      </c>
      <c r="D411" s="55">
        <f t="shared" si="271"/>
        <v>1123925</v>
      </c>
      <c r="E411" s="55">
        <f t="shared" si="271"/>
        <v>1123925</v>
      </c>
      <c r="F411" s="55">
        <f t="shared" si="271"/>
        <v>0</v>
      </c>
      <c r="G411" s="55">
        <f t="shared" si="271"/>
        <v>0</v>
      </c>
      <c r="H411" s="55">
        <f t="shared" si="271"/>
        <v>61816</v>
      </c>
      <c r="I411" s="55">
        <f t="shared" si="271"/>
        <v>61816</v>
      </c>
    </row>
    <row r="412" spans="1:9" ht="11.25" customHeight="1" outlineLevel="1" x14ac:dyDescent="0.2">
      <c r="A412" s="47" t="s">
        <v>13</v>
      </c>
      <c r="B412" s="48"/>
      <c r="C412" s="48"/>
      <c r="D412" s="48">
        <v>289161</v>
      </c>
      <c r="E412" s="49">
        <f t="shared" ref="E412:E416" si="272">SUM(B412:D412)</f>
        <v>289161</v>
      </c>
      <c r="F412" s="48">
        <f t="shared" ref="F412:H416" si="273">B412*$A$7</f>
        <v>0</v>
      </c>
      <c r="G412" s="48">
        <f t="shared" si="273"/>
        <v>0</v>
      </c>
      <c r="H412" s="48">
        <f t="shared" si="273"/>
        <v>15904</v>
      </c>
      <c r="I412" s="49">
        <f t="shared" ref="I412:I416" si="274">SUM(F412:H412)</f>
        <v>15904</v>
      </c>
    </row>
    <row r="413" spans="1:9" ht="11.25" customHeight="1" outlineLevel="1" x14ac:dyDescent="0.2">
      <c r="A413" s="47" t="s">
        <v>14</v>
      </c>
      <c r="B413" s="48"/>
      <c r="C413" s="48"/>
      <c r="D413" s="48">
        <v>301011</v>
      </c>
      <c r="E413" s="49">
        <f t="shared" si="272"/>
        <v>301011</v>
      </c>
      <c r="F413" s="48">
        <f t="shared" si="273"/>
        <v>0</v>
      </c>
      <c r="G413" s="48">
        <f t="shared" si="273"/>
        <v>0</v>
      </c>
      <c r="H413" s="48">
        <f t="shared" si="273"/>
        <v>16556</v>
      </c>
      <c r="I413" s="49">
        <f t="shared" si="274"/>
        <v>16556</v>
      </c>
    </row>
    <row r="414" spans="1:9" ht="11.25" customHeight="1" outlineLevel="1" x14ac:dyDescent="0.2">
      <c r="A414" s="47" t="s">
        <v>15</v>
      </c>
      <c r="B414" s="48"/>
      <c r="C414" s="48"/>
      <c r="D414" s="48"/>
      <c r="E414" s="49">
        <f t="shared" si="272"/>
        <v>0</v>
      </c>
      <c r="F414" s="48">
        <f t="shared" si="273"/>
        <v>0</v>
      </c>
      <c r="G414" s="48">
        <f t="shared" si="273"/>
        <v>0</v>
      </c>
      <c r="H414" s="48">
        <f t="shared" si="273"/>
        <v>0</v>
      </c>
      <c r="I414" s="49">
        <f t="shared" si="274"/>
        <v>0</v>
      </c>
    </row>
    <row r="415" spans="1:9" ht="11.25" customHeight="1" outlineLevel="1" x14ac:dyDescent="0.2">
      <c r="A415" s="47" t="s">
        <v>1</v>
      </c>
      <c r="B415" s="48"/>
      <c r="C415" s="48"/>
      <c r="D415" s="48">
        <v>507872.23</v>
      </c>
      <c r="E415" s="49">
        <f t="shared" si="272"/>
        <v>507872</v>
      </c>
      <c r="F415" s="48">
        <f t="shared" si="273"/>
        <v>0</v>
      </c>
      <c r="G415" s="48">
        <f t="shared" si="273"/>
        <v>0</v>
      </c>
      <c r="H415" s="48">
        <f t="shared" si="273"/>
        <v>27933</v>
      </c>
      <c r="I415" s="49">
        <f t="shared" si="274"/>
        <v>27933</v>
      </c>
    </row>
    <row r="416" spans="1:9" ht="11.25" customHeight="1" outlineLevel="1" x14ac:dyDescent="0.2">
      <c r="A416" s="47" t="s">
        <v>0</v>
      </c>
      <c r="B416" s="48"/>
      <c r="C416" s="48"/>
      <c r="D416" s="48">
        <v>25881.09</v>
      </c>
      <c r="E416" s="49">
        <f t="shared" si="272"/>
        <v>25881</v>
      </c>
      <c r="F416" s="48">
        <f t="shared" si="273"/>
        <v>0</v>
      </c>
      <c r="G416" s="48">
        <f t="shared" si="273"/>
        <v>0</v>
      </c>
      <c r="H416" s="48">
        <f t="shared" si="273"/>
        <v>1423</v>
      </c>
      <c r="I416" s="49">
        <f t="shared" si="274"/>
        <v>1423</v>
      </c>
    </row>
    <row r="417" spans="1:9" ht="11.25" customHeight="1" x14ac:dyDescent="0.2">
      <c r="A417" s="57" t="s">
        <v>94</v>
      </c>
      <c r="B417" s="55">
        <f>SUM(B418:B422)</f>
        <v>0</v>
      </c>
      <c r="C417" s="55">
        <f t="shared" ref="C417:I417" si="275">SUM(C418:C422)</f>
        <v>0</v>
      </c>
      <c r="D417" s="55">
        <f t="shared" si="275"/>
        <v>1006182</v>
      </c>
      <c r="E417" s="55">
        <f t="shared" si="275"/>
        <v>1006182</v>
      </c>
      <c r="F417" s="55">
        <f t="shared" si="275"/>
        <v>0</v>
      </c>
      <c r="G417" s="55">
        <f t="shared" si="275"/>
        <v>0</v>
      </c>
      <c r="H417" s="55">
        <f t="shared" si="275"/>
        <v>55339</v>
      </c>
      <c r="I417" s="55">
        <f t="shared" si="275"/>
        <v>55339</v>
      </c>
    </row>
    <row r="418" spans="1:9" s="50" customFormat="1" ht="11.25" customHeight="1" x14ac:dyDescent="0.2">
      <c r="A418" s="47" t="s">
        <v>13</v>
      </c>
      <c r="B418" s="40"/>
      <c r="C418" s="40"/>
      <c r="D418" s="40"/>
      <c r="E418" s="49">
        <f t="shared" ref="E418:E422" si="276">SUM(B418:D418)</f>
        <v>0</v>
      </c>
      <c r="F418" s="48">
        <f t="shared" ref="F418:H422" si="277">B418*$A$7</f>
        <v>0</v>
      </c>
      <c r="G418" s="48">
        <f t="shared" si="277"/>
        <v>0</v>
      </c>
      <c r="H418" s="48">
        <f t="shared" si="277"/>
        <v>0</v>
      </c>
      <c r="I418" s="49">
        <f t="shared" ref="I418:I422" si="278">SUM(F418:H418)</f>
        <v>0</v>
      </c>
    </row>
    <row r="419" spans="1:9" ht="11.25" customHeight="1" outlineLevel="1" x14ac:dyDescent="0.2">
      <c r="A419" s="47" t="s">
        <v>14</v>
      </c>
      <c r="B419" s="48"/>
      <c r="C419" s="48"/>
      <c r="D419" s="48">
        <v>6860.05</v>
      </c>
      <c r="E419" s="49">
        <f t="shared" si="276"/>
        <v>6860</v>
      </c>
      <c r="F419" s="48">
        <f t="shared" si="277"/>
        <v>0</v>
      </c>
      <c r="G419" s="48">
        <f t="shared" si="277"/>
        <v>0</v>
      </c>
      <c r="H419" s="48">
        <f t="shared" si="277"/>
        <v>377</v>
      </c>
      <c r="I419" s="49">
        <f t="shared" si="278"/>
        <v>377</v>
      </c>
    </row>
    <row r="420" spans="1:9" ht="11.25" customHeight="1" outlineLevel="1" x14ac:dyDescent="0.2">
      <c r="A420" s="47" t="s">
        <v>15</v>
      </c>
      <c r="B420" s="48"/>
      <c r="C420" s="48"/>
      <c r="D420" s="48"/>
      <c r="E420" s="49">
        <f t="shared" si="276"/>
        <v>0</v>
      </c>
      <c r="F420" s="48">
        <f t="shared" si="277"/>
        <v>0</v>
      </c>
      <c r="G420" s="48">
        <f t="shared" si="277"/>
        <v>0</v>
      </c>
      <c r="H420" s="48">
        <f t="shared" si="277"/>
        <v>0</v>
      </c>
      <c r="I420" s="49">
        <f t="shared" si="278"/>
        <v>0</v>
      </c>
    </row>
    <row r="421" spans="1:9" ht="11.25" customHeight="1" outlineLevel="1" x14ac:dyDescent="0.2">
      <c r="A421" s="47" t="s">
        <v>1</v>
      </c>
      <c r="B421" s="48"/>
      <c r="C421" s="48"/>
      <c r="D421" s="48">
        <v>621187.73</v>
      </c>
      <c r="E421" s="49">
        <f t="shared" si="276"/>
        <v>621188</v>
      </c>
      <c r="F421" s="48">
        <f t="shared" si="277"/>
        <v>0</v>
      </c>
      <c r="G421" s="48">
        <f t="shared" si="277"/>
        <v>0</v>
      </c>
      <c r="H421" s="48">
        <f t="shared" si="277"/>
        <v>34165</v>
      </c>
      <c r="I421" s="49">
        <f t="shared" si="278"/>
        <v>34165</v>
      </c>
    </row>
    <row r="422" spans="1:9" ht="11.25" customHeight="1" outlineLevel="1" x14ac:dyDescent="0.2">
      <c r="A422" s="47" t="s">
        <v>0</v>
      </c>
      <c r="B422" s="48"/>
      <c r="C422" s="48"/>
      <c r="D422" s="48">
        <v>378134.15</v>
      </c>
      <c r="E422" s="49">
        <f t="shared" si="276"/>
        <v>378134</v>
      </c>
      <c r="F422" s="48">
        <f t="shared" si="277"/>
        <v>0</v>
      </c>
      <c r="G422" s="48">
        <f t="shared" si="277"/>
        <v>0</v>
      </c>
      <c r="H422" s="48">
        <f t="shared" si="277"/>
        <v>20797</v>
      </c>
      <c r="I422" s="49">
        <f t="shared" si="278"/>
        <v>20797</v>
      </c>
    </row>
    <row r="423" spans="1:9" ht="11.25" customHeight="1" x14ac:dyDescent="0.2">
      <c r="A423" s="57" t="s">
        <v>95</v>
      </c>
      <c r="B423" s="55">
        <f>SUM(B424:B428)</f>
        <v>0</v>
      </c>
      <c r="C423" s="55">
        <f t="shared" ref="C423:I423" si="279">SUM(C424:C428)</f>
        <v>0</v>
      </c>
      <c r="D423" s="55">
        <f t="shared" si="279"/>
        <v>34258</v>
      </c>
      <c r="E423" s="55">
        <f t="shared" si="279"/>
        <v>34258</v>
      </c>
      <c r="F423" s="55">
        <f t="shared" si="279"/>
        <v>0</v>
      </c>
      <c r="G423" s="55">
        <f t="shared" si="279"/>
        <v>0</v>
      </c>
      <c r="H423" s="55">
        <f t="shared" si="279"/>
        <v>1885</v>
      </c>
      <c r="I423" s="55">
        <f t="shared" si="279"/>
        <v>1885</v>
      </c>
    </row>
    <row r="424" spans="1:9" ht="11.25" customHeight="1" outlineLevel="1" x14ac:dyDescent="0.2">
      <c r="A424" s="47" t="s">
        <v>13</v>
      </c>
      <c r="B424" s="48"/>
      <c r="C424" s="48"/>
      <c r="D424" s="48">
        <v>16630</v>
      </c>
      <c r="E424" s="49">
        <f t="shared" ref="E424:E428" si="280">SUM(B424:D424)</f>
        <v>16630</v>
      </c>
      <c r="F424" s="48">
        <f t="shared" ref="F424:H428" si="281">B424*$A$7</f>
        <v>0</v>
      </c>
      <c r="G424" s="48">
        <f t="shared" si="281"/>
        <v>0</v>
      </c>
      <c r="H424" s="48">
        <f t="shared" si="281"/>
        <v>915</v>
      </c>
      <c r="I424" s="49">
        <f t="shared" ref="I424:I428" si="282">SUM(F424:H424)</f>
        <v>915</v>
      </c>
    </row>
    <row r="425" spans="1:9" ht="11.25" customHeight="1" outlineLevel="1" x14ac:dyDescent="0.2">
      <c r="A425" s="47" t="s">
        <v>14</v>
      </c>
      <c r="B425" s="48"/>
      <c r="C425" s="48"/>
      <c r="D425" s="48"/>
      <c r="E425" s="49">
        <f t="shared" si="280"/>
        <v>0</v>
      </c>
      <c r="F425" s="48">
        <f t="shared" si="281"/>
        <v>0</v>
      </c>
      <c r="G425" s="48">
        <f t="shared" si="281"/>
        <v>0</v>
      </c>
      <c r="H425" s="48">
        <f t="shared" si="281"/>
        <v>0</v>
      </c>
      <c r="I425" s="49">
        <f t="shared" si="282"/>
        <v>0</v>
      </c>
    </row>
    <row r="426" spans="1:9" ht="11.25" customHeight="1" outlineLevel="1" x14ac:dyDescent="0.2">
      <c r="A426" s="47" t="s">
        <v>15</v>
      </c>
      <c r="B426" s="48"/>
      <c r="C426" s="48"/>
      <c r="D426" s="48"/>
      <c r="E426" s="49">
        <f t="shared" si="280"/>
        <v>0</v>
      </c>
      <c r="F426" s="48">
        <f t="shared" si="281"/>
        <v>0</v>
      </c>
      <c r="G426" s="48">
        <f t="shared" si="281"/>
        <v>0</v>
      </c>
      <c r="H426" s="48">
        <f t="shared" si="281"/>
        <v>0</v>
      </c>
      <c r="I426" s="49">
        <f t="shared" si="282"/>
        <v>0</v>
      </c>
    </row>
    <row r="427" spans="1:9" ht="11.25" customHeight="1" outlineLevel="1" x14ac:dyDescent="0.2">
      <c r="A427" s="47" t="s">
        <v>1</v>
      </c>
      <c r="B427" s="48"/>
      <c r="C427" s="48"/>
      <c r="D427" s="48"/>
      <c r="E427" s="49">
        <f t="shared" si="280"/>
        <v>0</v>
      </c>
      <c r="F427" s="48">
        <f t="shared" si="281"/>
        <v>0</v>
      </c>
      <c r="G427" s="48">
        <f t="shared" si="281"/>
        <v>0</v>
      </c>
      <c r="H427" s="48">
        <f t="shared" si="281"/>
        <v>0</v>
      </c>
      <c r="I427" s="49">
        <f t="shared" si="282"/>
        <v>0</v>
      </c>
    </row>
    <row r="428" spans="1:9" ht="11.25" customHeight="1" outlineLevel="1" x14ac:dyDescent="0.2">
      <c r="A428" s="47" t="s">
        <v>0</v>
      </c>
      <c r="B428" s="48"/>
      <c r="C428" s="48"/>
      <c r="D428" s="48">
        <v>17628</v>
      </c>
      <c r="E428" s="49">
        <f t="shared" si="280"/>
        <v>17628</v>
      </c>
      <c r="F428" s="48">
        <f t="shared" si="281"/>
        <v>0</v>
      </c>
      <c r="G428" s="48">
        <f t="shared" si="281"/>
        <v>0</v>
      </c>
      <c r="H428" s="48">
        <f t="shared" si="281"/>
        <v>970</v>
      </c>
      <c r="I428" s="49">
        <f t="shared" si="282"/>
        <v>970</v>
      </c>
    </row>
    <row r="429" spans="1:9" ht="11.25" customHeight="1" x14ac:dyDescent="0.2">
      <c r="A429" s="57" t="s">
        <v>96</v>
      </c>
      <c r="B429" s="55">
        <f>SUM(B430:B434)</f>
        <v>0</v>
      </c>
      <c r="C429" s="55">
        <f t="shared" ref="C429:I429" si="283">SUM(C430:C434)</f>
        <v>0</v>
      </c>
      <c r="D429" s="55">
        <f t="shared" si="283"/>
        <v>323046</v>
      </c>
      <c r="E429" s="55">
        <f t="shared" si="283"/>
        <v>323046</v>
      </c>
      <c r="F429" s="55">
        <f t="shared" si="283"/>
        <v>0</v>
      </c>
      <c r="G429" s="55">
        <f t="shared" si="283"/>
        <v>0</v>
      </c>
      <c r="H429" s="55">
        <f t="shared" si="283"/>
        <v>17768</v>
      </c>
      <c r="I429" s="55">
        <f t="shared" si="283"/>
        <v>17768</v>
      </c>
    </row>
    <row r="430" spans="1:9" ht="11.25" customHeight="1" outlineLevel="1" x14ac:dyDescent="0.2">
      <c r="A430" s="47" t="s">
        <v>13</v>
      </c>
      <c r="B430" s="48"/>
      <c r="C430" s="48"/>
      <c r="D430" s="48">
        <v>129509.39</v>
      </c>
      <c r="E430" s="49">
        <f t="shared" ref="E430:E434" si="284">SUM(B430:D430)</f>
        <v>129509</v>
      </c>
      <c r="F430" s="48">
        <f t="shared" ref="F430:H434" si="285">B430*$A$7</f>
        <v>0</v>
      </c>
      <c r="G430" s="48">
        <f t="shared" si="285"/>
        <v>0</v>
      </c>
      <c r="H430" s="48">
        <f t="shared" si="285"/>
        <v>7123</v>
      </c>
      <c r="I430" s="49">
        <f t="shared" ref="I430:I434" si="286">SUM(F430:H430)</f>
        <v>7123</v>
      </c>
    </row>
    <row r="431" spans="1:9" ht="11.25" customHeight="1" outlineLevel="1" x14ac:dyDescent="0.2">
      <c r="A431" s="47" t="s">
        <v>14</v>
      </c>
      <c r="B431" s="48"/>
      <c r="C431" s="48"/>
      <c r="D431" s="48">
        <v>70783.22</v>
      </c>
      <c r="E431" s="49">
        <f t="shared" si="284"/>
        <v>70783</v>
      </c>
      <c r="F431" s="48">
        <f t="shared" si="285"/>
        <v>0</v>
      </c>
      <c r="G431" s="48">
        <f t="shared" si="285"/>
        <v>0</v>
      </c>
      <c r="H431" s="48">
        <f t="shared" si="285"/>
        <v>3893</v>
      </c>
      <c r="I431" s="49">
        <f t="shared" si="286"/>
        <v>3893</v>
      </c>
    </row>
    <row r="432" spans="1:9" ht="11.25" customHeight="1" outlineLevel="1" x14ac:dyDescent="0.2">
      <c r="A432" s="47" t="s">
        <v>15</v>
      </c>
      <c r="B432" s="48"/>
      <c r="C432" s="48"/>
      <c r="D432" s="48">
        <v>33261</v>
      </c>
      <c r="E432" s="49">
        <f t="shared" si="284"/>
        <v>33261</v>
      </c>
      <c r="F432" s="48">
        <f t="shared" si="285"/>
        <v>0</v>
      </c>
      <c r="G432" s="48">
        <f t="shared" si="285"/>
        <v>0</v>
      </c>
      <c r="H432" s="48">
        <f t="shared" si="285"/>
        <v>1829</v>
      </c>
      <c r="I432" s="49">
        <f t="shared" si="286"/>
        <v>1829</v>
      </c>
    </row>
    <row r="433" spans="1:9" ht="11.25" customHeight="1" outlineLevel="1" x14ac:dyDescent="0.2">
      <c r="A433" s="47" t="s">
        <v>1</v>
      </c>
      <c r="B433" s="48"/>
      <c r="C433" s="48"/>
      <c r="D433" s="48">
        <v>10809.78</v>
      </c>
      <c r="E433" s="49">
        <f t="shared" si="284"/>
        <v>10810</v>
      </c>
      <c r="F433" s="48">
        <f t="shared" si="285"/>
        <v>0</v>
      </c>
      <c r="G433" s="48">
        <f t="shared" si="285"/>
        <v>0</v>
      </c>
      <c r="H433" s="48">
        <f t="shared" si="285"/>
        <v>595</v>
      </c>
      <c r="I433" s="49">
        <f t="shared" si="286"/>
        <v>595</v>
      </c>
    </row>
    <row r="434" spans="1:9" ht="11.25" customHeight="1" outlineLevel="1" x14ac:dyDescent="0.2">
      <c r="A434" s="47" t="s">
        <v>0</v>
      </c>
      <c r="B434" s="48"/>
      <c r="C434" s="48"/>
      <c r="D434" s="48">
        <v>78682.67</v>
      </c>
      <c r="E434" s="49">
        <f t="shared" si="284"/>
        <v>78683</v>
      </c>
      <c r="F434" s="48">
        <f t="shared" si="285"/>
        <v>0</v>
      </c>
      <c r="G434" s="48">
        <f t="shared" si="285"/>
        <v>0</v>
      </c>
      <c r="H434" s="48">
        <f t="shared" si="285"/>
        <v>4328</v>
      </c>
      <c r="I434" s="49">
        <f t="shared" si="286"/>
        <v>4328</v>
      </c>
    </row>
    <row r="435" spans="1:9" ht="11.25" customHeight="1" x14ac:dyDescent="0.2">
      <c r="A435" s="57" t="s">
        <v>120</v>
      </c>
      <c r="B435" s="55">
        <f>SUM(B436:B440)</f>
        <v>0</v>
      </c>
      <c r="C435" s="55">
        <f t="shared" ref="C435:I435" si="287">SUM(C436:C440)</f>
        <v>3703244</v>
      </c>
      <c r="D435" s="55">
        <f t="shared" si="287"/>
        <v>0</v>
      </c>
      <c r="E435" s="55">
        <f t="shared" si="287"/>
        <v>3703244</v>
      </c>
      <c r="F435" s="55">
        <f t="shared" si="287"/>
        <v>0</v>
      </c>
      <c r="G435" s="55">
        <f t="shared" si="287"/>
        <v>203678</v>
      </c>
      <c r="H435" s="55">
        <f t="shared" si="287"/>
        <v>0</v>
      </c>
      <c r="I435" s="55">
        <f t="shared" si="287"/>
        <v>203678</v>
      </c>
    </row>
    <row r="436" spans="1:9" ht="11.25" customHeight="1" outlineLevel="1" x14ac:dyDescent="0.2">
      <c r="A436" s="47" t="s">
        <v>13</v>
      </c>
      <c r="B436" s="48"/>
      <c r="C436" s="48">
        <v>1158643.2</v>
      </c>
      <c r="D436" s="48"/>
      <c r="E436" s="49">
        <f t="shared" ref="E436:E440" si="288">SUM(B436:D436)</f>
        <v>1158643</v>
      </c>
      <c r="F436" s="48">
        <f t="shared" ref="F436:H440" si="289">B436*$A$7</f>
        <v>0</v>
      </c>
      <c r="G436" s="48">
        <f t="shared" si="289"/>
        <v>63725</v>
      </c>
      <c r="H436" s="48">
        <f t="shared" si="289"/>
        <v>0</v>
      </c>
      <c r="I436" s="49">
        <f t="shared" ref="I436:I440" si="290">SUM(F436:H436)</f>
        <v>63725</v>
      </c>
    </row>
    <row r="437" spans="1:9" ht="11.25" customHeight="1" outlineLevel="1" x14ac:dyDescent="0.2">
      <c r="A437" s="47" t="s">
        <v>14</v>
      </c>
      <c r="B437" s="48"/>
      <c r="C437" s="48">
        <v>441387.88</v>
      </c>
      <c r="D437" s="48"/>
      <c r="E437" s="49">
        <f t="shared" si="288"/>
        <v>441388</v>
      </c>
      <c r="F437" s="48">
        <f t="shared" si="289"/>
        <v>0</v>
      </c>
      <c r="G437" s="48">
        <f t="shared" si="289"/>
        <v>24276</v>
      </c>
      <c r="H437" s="48">
        <f t="shared" si="289"/>
        <v>0</v>
      </c>
      <c r="I437" s="49">
        <f t="shared" si="290"/>
        <v>24276</v>
      </c>
    </row>
    <row r="438" spans="1:9" ht="11.25" customHeight="1" outlineLevel="1" x14ac:dyDescent="0.2">
      <c r="A438" s="47" t="s">
        <v>15</v>
      </c>
      <c r="B438" s="48"/>
      <c r="C438" s="48">
        <v>495457.9</v>
      </c>
      <c r="D438" s="48"/>
      <c r="E438" s="49">
        <f t="shared" si="288"/>
        <v>495458</v>
      </c>
      <c r="F438" s="48">
        <f t="shared" si="289"/>
        <v>0</v>
      </c>
      <c r="G438" s="48">
        <f t="shared" si="289"/>
        <v>27250</v>
      </c>
      <c r="H438" s="48">
        <f t="shared" si="289"/>
        <v>0</v>
      </c>
      <c r="I438" s="49">
        <f t="shared" si="290"/>
        <v>27250</v>
      </c>
    </row>
    <row r="439" spans="1:9" ht="11.25" customHeight="1" outlineLevel="1" x14ac:dyDescent="0.2">
      <c r="A439" s="47" t="s">
        <v>1</v>
      </c>
      <c r="B439" s="48"/>
      <c r="C439" s="48">
        <v>242763.34</v>
      </c>
      <c r="D439" s="48"/>
      <c r="E439" s="49">
        <f t="shared" si="288"/>
        <v>242763</v>
      </c>
      <c r="F439" s="48">
        <f t="shared" si="289"/>
        <v>0</v>
      </c>
      <c r="G439" s="48">
        <f t="shared" si="289"/>
        <v>13352</v>
      </c>
      <c r="H439" s="48">
        <f t="shared" si="289"/>
        <v>0</v>
      </c>
      <c r="I439" s="49">
        <f t="shared" si="290"/>
        <v>13352</v>
      </c>
    </row>
    <row r="440" spans="1:9" ht="11.25" customHeight="1" outlineLevel="1" x14ac:dyDescent="0.2">
      <c r="A440" s="47" t="s">
        <v>0</v>
      </c>
      <c r="B440" s="48"/>
      <c r="C440" s="48">
        <v>1364992.02</v>
      </c>
      <c r="D440" s="48"/>
      <c r="E440" s="49">
        <f t="shared" si="288"/>
        <v>1364992</v>
      </c>
      <c r="F440" s="48">
        <f t="shared" si="289"/>
        <v>0</v>
      </c>
      <c r="G440" s="48">
        <f t="shared" si="289"/>
        <v>75075</v>
      </c>
      <c r="H440" s="48">
        <f t="shared" si="289"/>
        <v>0</v>
      </c>
      <c r="I440" s="49">
        <f t="shared" si="290"/>
        <v>75075</v>
      </c>
    </row>
    <row r="441" spans="1:9" ht="11.25" customHeight="1" x14ac:dyDescent="0.2">
      <c r="A441" s="57" t="s">
        <v>121</v>
      </c>
      <c r="B441" s="55">
        <f>SUM(B442:B446)</f>
        <v>0</v>
      </c>
      <c r="C441" s="55">
        <f t="shared" ref="C441:I441" si="291">SUM(C442:C446)</f>
        <v>5327552</v>
      </c>
      <c r="D441" s="55">
        <f t="shared" si="291"/>
        <v>0</v>
      </c>
      <c r="E441" s="55">
        <f t="shared" si="291"/>
        <v>5327551</v>
      </c>
      <c r="F441" s="55">
        <f t="shared" si="291"/>
        <v>0</v>
      </c>
      <c r="G441" s="55">
        <f t="shared" si="291"/>
        <v>293016</v>
      </c>
      <c r="H441" s="55">
        <f t="shared" si="291"/>
        <v>0</v>
      </c>
      <c r="I441" s="55">
        <f t="shared" si="291"/>
        <v>293016</v>
      </c>
    </row>
    <row r="442" spans="1:9" ht="11.25" customHeight="1" outlineLevel="1" x14ac:dyDescent="0.2">
      <c r="A442" s="47" t="s">
        <v>13</v>
      </c>
      <c r="B442" s="48"/>
      <c r="C442" s="48">
        <v>2227905.34</v>
      </c>
      <c r="D442" s="48"/>
      <c r="E442" s="49">
        <f t="shared" ref="E442:E446" si="292">SUM(B442:D442)</f>
        <v>2227905</v>
      </c>
      <c r="F442" s="48">
        <f t="shared" ref="F442:H446" si="293">B442*$A$7</f>
        <v>0</v>
      </c>
      <c r="G442" s="48">
        <f t="shared" si="293"/>
        <v>122535</v>
      </c>
      <c r="H442" s="48">
        <f t="shared" si="293"/>
        <v>0</v>
      </c>
      <c r="I442" s="49">
        <f t="shared" ref="I442:I446" si="294">SUM(F442:H442)</f>
        <v>122535</v>
      </c>
    </row>
    <row r="443" spans="1:9" ht="11.25" customHeight="1" outlineLevel="1" x14ac:dyDescent="0.2">
      <c r="A443" s="47" t="s">
        <v>14</v>
      </c>
      <c r="B443" s="48"/>
      <c r="C443" s="48">
        <v>1026226.83</v>
      </c>
      <c r="D443" s="48"/>
      <c r="E443" s="49">
        <f t="shared" si="292"/>
        <v>1026227</v>
      </c>
      <c r="F443" s="48">
        <f t="shared" si="293"/>
        <v>0</v>
      </c>
      <c r="G443" s="48">
        <f t="shared" si="293"/>
        <v>56442</v>
      </c>
      <c r="H443" s="48">
        <f t="shared" si="293"/>
        <v>0</v>
      </c>
      <c r="I443" s="49">
        <f t="shared" si="294"/>
        <v>56442</v>
      </c>
    </row>
    <row r="444" spans="1:9" ht="11.25" customHeight="1" outlineLevel="1" x14ac:dyDescent="0.2">
      <c r="A444" s="47" t="s">
        <v>15</v>
      </c>
      <c r="B444" s="48"/>
      <c r="C444" s="48">
        <v>871741.07</v>
      </c>
      <c r="D444" s="48"/>
      <c r="E444" s="49">
        <f t="shared" si="292"/>
        <v>871741</v>
      </c>
      <c r="F444" s="48">
        <f t="shared" si="293"/>
        <v>0</v>
      </c>
      <c r="G444" s="48">
        <f t="shared" si="293"/>
        <v>47946</v>
      </c>
      <c r="H444" s="48">
        <f t="shared" si="293"/>
        <v>0</v>
      </c>
      <c r="I444" s="49">
        <f t="shared" si="294"/>
        <v>47946</v>
      </c>
    </row>
    <row r="445" spans="1:9" ht="11.25" customHeight="1" outlineLevel="1" x14ac:dyDescent="0.2">
      <c r="A445" s="47" t="s">
        <v>1</v>
      </c>
      <c r="B445" s="48"/>
      <c r="C445" s="48">
        <v>529665.46</v>
      </c>
      <c r="D445" s="48"/>
      <c r="E445" s="49">
        <f t="shared" si="292"/>
        <v>529665</v>
      </c>
      <c r="F445" s="48">
        <f t="shared" si="293"/>
        <v>0</v>
      </c>
      <c r="G445" s="48">
        <f t="shared" si="293"/>
        <v>29132</v>
      </c>
      <c r="H445" s="48">
        <f t="shared" si="293"/>
        <v>0</v>
      </c>
      <c r="I445" s="49">
        <f t="shared" si="294"/>
        <v>29132</v>
      </c>
    </row>
    <row r="446" spans="1:9" ht="11.25" customHeight="1" outlineLevel="1" x14ac:dyDescent="0.2">
      <c r="A446" s="47" t="s">
        <v>0</v>
      </c>
      <c r="B446" s="48"/>
      <c r="C446" s="48">
        <v>672013.05</v>
      </c>
      <c r="D446" s="48"/>
      <c r="E446" s="49">
        <f t="shared" si="292"/>
        <v>672013</v>
      </c>
      <c r="F446" s="48">
        <f t="shared" si="293"/>
        <v>0</v>
      </c>
      <c r="G446" s="48">
        <f t="shared" si="293"/>
        <v>36961</v>
      </c>
      <c r="H446" s="48">
        <f t="shared" si="293"/>
        <v>0</v>
      </c>
      <c r="I446" s="49">
        <f t="shared" si="294"/>
        <v>36961</v>
      </c>
    </row>
    <row r="447" spans="1:9" ht="11.25" customHeight="1" x14ac:dyDescent="0.2">
      <c r="A447" s="57" t="s">
        <v>122</v>
      </c>
      <c r="B447" s="55">
        <f>SUM(B448:B452)</f>
        <v>192601</v>
      </c>
      <c r="C447" s="55">
        <f t="shared" ref="C447:I447" si="295">SUM(C448:C452)</f>
        <v>0</v>
      </c>
      <c r="D447" s="55">
        <f t="shared" si="295"/>
        <v>0</v>
      </c>
      <c r="E447" s="55">
        <f t="shared" si="295"/>
        <v>192600</v>
      </c>
      <c r="F447" s="55">
        <f t="shared" si="295"/>
        <v>10593</v>
      </c>
      <c r="G447" s="55">
        <f t="shared" si="295"/>
        <v>0</v>
      </c>
      <c r="H447" s="55">
        <f t="shared" si="295"/>
        <v>0</v>
      </c>
      <c r="I447" s="55">
        <f t="shared" si="295"/>
        <v>10593</v>
      </c>
    </row>
    <row r="448" spans="1:9" ht="11.25" customHeight="1" outlineLevel="1" x14ac:dyDescent="0.2">
      <c r="A448" s="47" t="s">
        <v>13</v>
      </c>
      <c r="B448" s="48">
        <v>56647.35</v>
      </c>
      <c r="C448" s="48"/>
      <c r="D448" s="48"/>
      <c r="E448" s="49">
        <f t="shared" ref="E448:E452" si="296">SUM(B448:D448)</f>
        <v>56647</v>
      </c>
      <c r="F448" s="48">
        <f t="shared" ref="F448:H452" si="297">B448*$A$7</f>
        <v>3116</v>
      </c>
      <c r="G448" s="48">
        <f t="shared" si="297"/>
        <v>0</v>
      </c>
      <c r="H448" s="48">
        <f t="shared" si="297"/>
        <v>0</v>
      </c>
      <c r="I448" s="49">
        <f t="shared" ref="I448:I452" si="298">SUM(F448:H448)</f>
        <v>3116</v>
      </c>
    </row>
    <row r="449" spans="1:9" ht="11.25" customHeight="1" outlineLevel="1" x14ac:dyDescent="0.2">
      <c r="A449" s="47" t="s">
        <v>14</v>
      </c>
      <c r="B449" s="48">
        <v>79306</v>
      </c>
      <c r="C449" s="48"/>
      <c r="D449" s="48"/>
      <c r="E449" s="49">
        <f t="shared" si="296"/>
        <v>79306</v>
      </c>
      <c r="F449" s="48">
        <f t="shared" si="297"/>
        <v>4362</v>
      </c>
      <c r="G449" s="48">
        <f t="shared" si="297"/>
        <v>0</v>
      </c>
      <c r="H449" s="48">
        <f t="shared" si="297"/>
        <v>0</v>
      </c>
      <c r="I449" s="49">
        <f t="shared" si="298"/>
        <v>4362</v>
      </c>
    </row>
    <row r="450" spans="1:9" ht="11.25" customHeight="1" outlineLevel="1" x14ac:dyDescent="0.2">
      <c r="A450" s="47" t="s">
        <v>15</v>
      </c>
      <c r="B450" s="48">
        <v>11329.47</v>
      </c>
      <c r="C450" s="48"/>
      <c r="D450" s="48"/>
      <c r="E450" s="49">
        <f t="shared" si="296"/>
        <v>11329</v>
      </c>
      <c r="F450" s="48">
        <f t="shared" si="297"/>
        <v>623</v>
      </c>
      <c r="G450" s="48">
        <f t="shared" si="297"/>
        <v>0</v>
      </c>
      <c r="H450" s="48">
        <f t="shared" si="297"/>
        <v>0</v>
      </c>
      <c r="I450" s="49">
        <f t="shared" si="298"/>
        <v>623</v>
      </c>
    </row>
    <row r="451" spans="1:9" ht="11.25" customHeight="1" outlineLevel="1" x14ac:dyDescent="0.2">
      <c r="A451" s="47" t="s">
        <v>1</v>
      </c>
      <c r="B451" s="48"/>
      <c r="C451" s="48"/>
      <c r="D451" s="48"/>
      <c r="E451" s="49">
        <f t="shared" si="296"/>
        <v>0</v>
      </c>
      <c r="F451" s="48">
        <f t="shared" si="297"/>
        <v>0</v>
      </c>
      <c r="G451" s="48">
        <f t="shared" si="297"/>
        <v>0</v>
      </c>
      <c r="H451" s="48">
        <f t="shared" si="297"/>
        <v>0</v>
      </c>
      <c r="I451" s="49">
        <f t="shared" si="298"/>
        <v>0</v>
      </c>
    </row>
    <row r="452" spans="1:9" ht="11.25" customHeight="1" outlineLevel="1" x14ac:dyDescent="0.2">
      <c r="A452" s="47" t="s">
        <v>0</v>
      </c>
      <c r="B452" s="48">
        <v>45317.88</v>
      </c>
      <c r="C452" s="48"/>
      <c r="D452" s="48"/>
      <c r="E452" s="49">
        <f t="shared" si="296"/>
        <v>45318</v>
      </c>
      <c r="F452" s="48">
        <f t="shared" si="297"/>
        <v>2492</v>
      </c>
      <c r="G452" s="48">
        <f t="shared" si="297"/>
        <v>0</v>
      </c>
      <c r="H452" s="48">
        <f t="shared" si="297"/>
        <v>0</v>
      </c>
      <c r="I452" s="49">
        <f t="shared" si="298"/>
        <v>2492</v>
      </c>
    </row>
    <row r="453" spans="1:9" ht="11.25" customHeight="1" x14ac:dyDescent="0.2">
      <c r="A453" s="57" t="s">
        <v>98</v>
      </c>
      <c r="B453" s="55">
        <f>SUM(B454:B458)</f>
        <v>0</v>
      </c>
      <c r="C453" s="55">
        <f t="shared" ref="C453:I453" si="299">SUM(C454:C458)</f>
        <v>1996177</v>
      </c>
      <c r="D453" s="55">
        <f t="shared" si="299"/>
        <v>0</v>
      </c>
      <c r="E453" s="55">
        <f t="shared" si="299"/>
        <v>1996177</v>
      </c>
      <c r="F453" s="55">
        <f t="shared" si="299"/>
        <v>0</v>
      </c>
      <c r="G453" s="55">
        <f t="shared" si="299"/>
        <v>109789</v>
      </c>
      <c r="H453" s="55">
        <f t="shared" si="299"/>
        <v>0</v>
      </c>
      <c r="I453" s="55">
        <f t="shared" si="299"/>
        <v>109789</v>
      </c>
    </row>
    <row r="454" spans="1:9" ht="11.25" customHeight="1" outlineLevel="1" x14ac:dyDescent="0.2">
      <c r="A454" s="47" t="s">
        <v>13</v>
      </c>
      <c r="B454" s="48"/>
      <c r="C454" s="48">
        <v>353110.31</v>
      </c>
      <c r="D454" s="48"/>
      <c r="E454" s="49">
        <f t="shared" ref="E454:E458" si="300">SUM(B454:D454)</f>
        <v>353110</v>
      </c>
      <c r="F454" s="48">
        <f t="shared" ref="F454:H458" si="301">B454*$A$7</f>
        <v>0</v>
      </c>
      <c r="G454" s="48">
        <f t="shared" si="301"/>
        <v>19421</v>
      </c>
      <c r="H454" s="48">
        <f t="shared" si="301"/>
        <v>0</v>
      </c>
      <c r="I454" s="49">
        <f t="shared" ref="I454:I464" si="302">SUM(F454:H454)</f>
        <v>19421</v>
      </c>
    </row>
    <row r="455" spans="1:9" ht="11.25" customHeight="1" outlineLevel="1" x14ac:dyDescent="0.2">
      <c r="A455" s="47" t="s">
        <v>14</v>
      </c>
      <c r="B455" s="48"/>
      <c r="C455" s="48">
        <v>463457.28000000003</v>
      </c>
      <c r="D455" s="48"/>
      <c r="E455" s="49">
        <f t="shared" si="300"/>
        <v>463457</v>
      </c>
      <c r="F455" s="48">
        <f t="shared" si="301"/>
        <v>0</v>
      </c>
      <c r="G455" s="48">
        <f t="shared" si="301"/>
        <v>25490</v>
      </c>
      <c r="H455" s="48">
        <f t="shared" si="301"/>
        <v>0</v>
      </c>
      <c r="I455" s="49">
        <f t="shared" si="302"/>
        <v>25490</v>
      </c>
    </row>
    <row r="456" spans="1:9" ht="11.25" customHeight="1" outlineLevel="1" x14ac:dyDescent="0.2">
      <c r="A456" s="47" t="s">
        <v>15</v>
      </c>
      <c r="B456" s="48"/>
      <c r="C456" s="48">
        <f>584838.95+142347.59</f>
        <v>727187</v>
      </c>
      <c r="D456" s="48"/>
      <c r="E456" s="49">
        <f t="shared" si="300"/>
        <v>727187</v>
      </c>
      <c r="F456" s="48">
        <f t="shared" si="301"/>
        <v>0</v>
      </c>
      <c r="G456" s="48">
        <f t="shared" si="301"/>
        <v>39995</v>
      </c>
      <c r="H456" s="48">
        <f t="shared" si="301"/>
        <v>0</v>
      </c>
      <c r="I456" s="49">
        <f t="shared" si="302"/>
        <v>39995</v>
      </c>
    </row>
    <row r="457" spans="1:9" ht="11.25" customHeight="1" outlineLevel="1" x14ac:dyDescent="0.2">
      <c r="A457" s="47" t="s">
        <v>1</v>
      </c>
      <c r="B457" s="48"/>
      <c r="C457" s="48">
        <v>220693.94</v>
      </c>
      <c r="D457" s="48"/>
      <c r="E457" s="49">
        <f t="shared" si="300"/>
        <v>220694</v>
      </c>
      <c r="F457" s="48">
        <f t="shared" si="301"/>
        <v>0</v>
      </c>
      <c r="G457" s="48">
        <f t="shared" si="301"/>
        <v>12138</v>
      </c>
      <c r="H457" s="48">
        <f t="shared" si="301"/>
        <v>0</v>
      </c>
      <c r="I457" s="49">
        <f t="shared" si="302"/>
        <v>12138</v>
      </c>
    </row>
    <row r="458" spans="1:9" ht="11.25" customHeight="1" outlineLevel="1" x14ac:dyDescent="0.2">
      <c r="A458" s="47" t="s">
        <v>0</v>
      </c>
      <c r="B458" s="48"/>
      <c r="C458" s="48">
        <v>231728.64000000001</v>
      </c>
      <c r="D458" s="48"/>
      <c r="E458" s="49">
        <f t="shared" si="300"/>
        <v>231729</v>
      </c>
      <c r="F458" s="48">
        <f t="shared" si="301"/>
        <v>0</v>
      </c>
      <c r="G458" s="48">
        <f t="shared" si="301"/>
        <v>12745</v>
      </c>
      <c r="H458" s="48">
        <f t="shared" si="301"/>
        <v>0</v>
      </c>
      <c r="I458" s="49">
        <f t="shared" si="302"/>
        <v>12745</v>
      </c>
    </row>
    <row r="459" spans="1:9" ht="11.25" customHeight="1" x14ac:dyDescent="0.2">
      <c r="A459" s="51" t="s">
        <v>123</v>
      </c>
      <c r="B459" s="52">
        <f>SUM(B460:B464)</f>
        <v>16867732</v>
      </c>
      <c r="C459" s="52">
        <f t="shared" ref="C459:I459" si="303">SUM(C460:C464)</f>
        <v>374114861</v>
      </c>
      <c r="D459" s="52">
        <f t="shared" si="303"/>
        <v>488322690</v>
      </c>
      <c r="E459" s="52">
        <f t="shared" si="303"/>
        <v>879305283</v>
      </c>
      <c r="F459" s="52">
        <f t="shared" si="303"/>
        <v>927726</v>
      </c>
      <c r="G459" s="52">
        <f t="shared" si="303"/>
        <v>20576317</v>
      </c>
      <c r="H459" s="52">
        <f t="shared" si="303"/>
        <v>26857750</v>
      </c>
      <c r="I459" s="52">
        <f t="shared" si="303"/>
        <v>48361793</v>
      </c>
    </row>
    <row r="460" spans="1:9" x14ac:dyDescent="0.2">
      <c r="A460" s="53" t="s">
        <v>13</v>
      </c>
      <c r="B460" s="54">
        <f>B10+B16+B22+B28+B34+B40+B46+B52+B58+B64+B70+B76+B82+B88+B94+B100+B106+B112+B118+B124+B130+B136+B142+B148+B154+B160+B166+B172+B178+B184+B190+B196+B202+B208+B214+B220+B226+B232+B238+B244+B250+B256+B262+B268+B274+B280+B286+B292+B298+B304+B310+B316+B322+B328+B334+B340+B346+B352+B358+B364+B370+B376+B382+B388+B394+B400+B406+B412+B418+B424+B430+B436+B442+B448+B454</f>
        <v>9138019</v>
      </c>
      <c r="C460" s="54">
        <f t="shared" ref="C460:D460" si="304">C10+C16+C22+C28+C34+C40+C46+C52+C58+C64+C70+C76+C82+C88+C94+C100+C106+C112+C118+C124+C130+C136+C142+C148+C154+C160+C166+C172+C178+C184+C190+C196+C202+C208+C214+C220+C226+C232+C238+C244+C250+C256+C262+C268+C274+C280+C286+C292+C298+C304+C310+C316+C322+C328+C334+C340+C346+C352+C358+C364+C370+C376+C382+C388+C394+C400+C406+C412+C418+C424+C430+C436+C442+C448+C454</f>
        <v>133506868</v>
      </c>
      <c r="D460" s="54">
        <f t="shared" si="304"/>
        <v>162945605</v>
      </c>
      <c r="E460" s="55">
        <f t="shared" ref="E460:E464" si="305">SUM(B460:D460)</f>
        <v>305590492</v>
      </c>
      <c r="F460" s="54">
        <f>F10+F16+F22+F28+F34+F40+F46+F52+F58+F64+F70+F76+F82+F88+F94+F100+F106+F112+F118+F124+F130+F136+F142+F148+F154+F160+F166+F172+F178+F184+F190+F196+F202+F208+F214+F220+F226+F232+F238+F244+F250+F256+F262+F268+F274+F280+F286+F292+F298+F304+F310+F316+F322+F328+F334+F340+F346+F352+F358+F364+F370+F376+F382+F388+F394+F400+F406+F412+F418+F424+F430+F436+F442+F448+F454</f>
        <v>502591</v>
      </c>
      <c r="G460" s="54">
        <f>G10+G16+G22+G28+G34+G40+G46+G52+G58+G64+G70+G76+G82+G88+G94+G100+G106+G112+G118+G124+G130+G136+G142+G148+G154+G160+G166+G172+G178+G184+G190+G196+G202+G208+G214+G220+G226+G232+G238+G244+G250+G256+G262+G268+G274+G280+G286+G292+G298+G304+G310+G316+G322+G328+G334+G340+G346+G352+G358+G364+G370+G376+G382+G388+G394+G400+G406+G412+G418+G424+G430+G436+G442+G448+G454</f>
        <v>7342877</v>
      </c>
      <c r="H460" s="54">
        <f>H10+H16+H22+H28+H34+H40+H46+H52+H58+H64+H70+H76+H82+H88+H94+H100+H106+H112+H118+H124+H130+H136+H142+H148+H154+H160+H166+H172+H178+H184+H190+H196+H202+H208+H214+H220+H226+H232+H238+H244+H250+H256+H262+H268+H274+H280+H286+H292+H298+H304+H310+H316+H322+H328+H334+H340+H346+H352+H358+H364+H370+H376+H382+H388+H394+H400+H406+H412+H418+H424+H430+H436+H442+H448+H454</f>
        <v>8962009</v>
      </c>
      <c r="I460" s="55">
        <f t="shared" si="302"/>
        <v>16807477</v>
      </c>
    </row>
    <row r="461" spans="1:9" x14ac:dyDescent="0.2">
      <c r="A461" s="53" t="s">
        <v>14</v>
      </c>
      <c r="B461" s="54">
        <f t="shared" ref="B461:D464" si="306">B11+B17+B23+B29+B35+B41+B47+B53+B59+B65+B71+B77+B83+B89+B95+B101+B107+B113+B119+B125+B131+B137+B143+B149+B155+B161+B167+B173+B179+B185+B191+B197+B203+B209+B215+B221+B227+B233+B239+B245+B251+B257+B263+B269+B275+B281+B287+B293+B299+B305+B311+B317+B323+B329+B335+B341+B347+B353+B359+B365+B371+B377+B383+B389+B395+B401+B407+B413+B419+B425+B431+B437+B443+B449+B455</f>
        <v>3048355</v>
      </c>
      <c r="C461" s="54">
        <f t="shared" si="306"/>
        <v>92033505</v>
      </c>
      <c r="D461" s="54">
        <f t="shared" si="306"/>
        <v>109622516</v>
      </c>
      <c r="E461" s="55">
        <f t="shared" si="305"/>
        <v>204704376</v>
      </c>
      <c r="F461" s="54">
        <f t="shared" ref="F461:H464" si="307">F11+F17+F23+F29+F35+F41+F47+F53+F59+F65+F71+F77+F83+F89+F95+F101+F107+F113+F119+F125+F131+F137+F143+F149+F155+F161+F167+F173+F179+F185+F191+F197+F203+F209+F215+F221+F227+F233+F239+F245+F251+F257+F263+F269+F275+F281+F287+F293+F299+F305+F311+F317+F323+F329+F335+F341+F347+F353+F359+F365+F371+F377+F383+F389+F395+F401+F407+F413+F419+F425+F431+F437+F443+F449+F455</f>
        <v>167660</v>
      </c>
      <c r="G461" s="54">
        <f t="shared" si="307"/>
        <v>5061842</v>
      </c>
      <c r="H461" s="54">
        <f t="shared" si="307"/>
        <v>6029239</v>
      </c>
      <c r="I461" s="55">
        <f t="shared" si="302"/>
        <v>11258741</v>
      </c>
    </row>
    <row r="462" spans="1:9" x14ac:dyDescent="0.2">
      <c r="A462" s="53" t="s">
        <v>15</v>
      </c>
      <c r="B462" s="54">
        <f t="shared" si="306"/>
        <v>1594753</v>
      </c>
      <c r="C462" s="54">
        <f t="shared" si="306"/>
        <v>39145677</v>
      </c>
      <c r="D462" s="54">
        <f t="shared" si="306"/>
        <v>46454187</v>
      </c>
      <c r="E462" s="55">
        <f t="shared" si="305"/>
        <v>87194617</v>
      </c>
      <c r="F462" s="54">
        <f t="shared" si="307"/>
        <v>87712</v>
      </c>
      <c r="G462" s="54">
        <f t="shared" si="307"/>
        <v>2153012</v>
      </c>
      <c r="H462" s="54">
        <f t="shared" si="307"/>
        <v>2554979</v>
      </c>
      <c r="I462" s="55">
        <f t="shared" si="302"/>
        <v>4795703</v>
      </c>
    </row>
    <row r="463" spans="1:9" x14ac:dyDescent="0.2">
      <c r="A463" s="53" t="s">
        <v>1</v>
      </c>
      <c r="B463" s="54">
        <f t="shared" si="306"/>
        <v>1216515</v>
      </c>
      <c r="C463" s="54">
        <f t="shared" si="306"/>
        <v>24759183</v>
      </c>
      <c r="D463" s="54">
        <f t="shared" si="306"/>
        <v>55880992</v>
      </c>
      <c r="E463" s="55">
        <f t="shared" si="305"/>
        <v>81856690</v>
      </c>
      <c r="F463" s="54">
        <f t="shared" si="307"/>
        <v>66908</v>
      </c>
      <c r="G463" s="54">
        <f t="shared" si="307"/>
        <v>1361755</v>
      </c>
      <c r="H463" s="54">
        <f t="shared" si="307"/>
        <v>3073456</v>
      </c>
      <c r="I463" s="55">
        <f t="shared" si="302"/>
        <v>4502119</v>
      </c>
    </row>
    <row r="464" spans="1:9" x14ac:dyDescent="0.2">
      <c r="A464" s="53" t="s">
        <v>0</v>
      </c>
      <c r="B464" s="54">
        <f t="shared" si="306"/>
        <v>1870090</v>
      </c>
      <c r="C464" s="54">
        <f t="shared" si="306"/>
        <v>84669628</v>
      </c>
      <c r="D464" s="54">
        <f t="shared" si="306"/>
        <v>113419390</v>
      </c>
      <c r="E464" s="55">
        <f t="shared" si="305"/>
        <v>199959108</v>
      </c>
      <c r="F464" s="54">
        <f t="shared" si="307"/>
        <v>102855</v>
      </c>
      <c r="G464" s="54">
        <f t="shared" si="307"/>
        <v>4656831</v>
      </c>
      <c r="H464" s="54">
        <f t="shared" si="307"/>
        <v>6238067</v>
      </c>
      <c r="I464" s="55">
        <f t="shared" si="302"/>
        <v>10997753</v>
      </c>
    </row>
  </sheetData>
  <mergeCells count="2">
    <mergeCell ref="F5:I5"/>
    <mergeCell ref="A6:I6"/>
  </mergeCells>
  <pageMargins left="0.35433070866141736" right="0.15748031496062992" top="0.39370078740157483" bottom="0.19685039370078741" header="0.51181102362204722" footer="0.51181102362204722"/>
  <pageSetup paperSize="9" scale="78" orientation="portrait" r:id="rId1"/>
  <rowBreaks count="5" manualBreakCount="5">
    <brk id="86" max="16383" man="1"/>
    <brk id="176" max="16383" man="1"/>
    <brk id="266" max="16383" man="1"/>
    <brk id="356" max="16383" man="1"/>
    <brk id="44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M67"/>
  <sheetViews>
    <sheetView view="pageBreakPreview" zoomScale="130" zoomScaleNormal="100" zoomScaleSheetLayoutView="130" workbookViewId="0">
      <pane xSplit="1" ySplit="5" topLeftCell="B54" activePane="bottomRight" state="frozen"/>
      <selection pane="topRight" activeCell="B1" sqref="B1"/>
      <selection pane="bottomLeft" activeCell="A6" sqref="A6"/>
      <selection pane="bottomRight" activeCell="A4" sqref="A4:A5"/>
    </sheetView>
  </sheetViews>
  <sheetFormatPr defaultRowHeight="11.25" x14ac:dyDescent="0.2"/>
  <cols>
    <col min="1" max="1" width="35.85546875" style="31" customWidth="1"/>
    <col min="2" max="2" width="10.85546875" style="31" customWidth="1"/>
    <col min="3" max="3" width="10.42578125" style="31" customWidth="1"/>
    <col min="4" max="4" width="10.7109375" style="31" customWidth="1"/>
    <col min="5" max="5" width="10.85546875" style="31" customWidth="1"/>
    <col min="6" max="6" width="10.42578125" style="31" customWidth="1"/>
    <col min="7" max="7" width="13" style="31" customWidth="1"/>
    <col min="8" max="13" width="12.28515625" style="38" customWidth="1"/>
    <col min="14" max="256" width="9.140625" style="38" customWidth="1"/>
    <col min="257" max="257" width="47" style="38" customWidth="1"/>
    <col min="258" max="262" width="12.5703125" style="38" customWidth="1"/>
    <col min="263" max="263" width="13" style="38" customWidth="1"/>
    <col min="264" max="269" width="12.28515625" style="38" customWidth="1"/>
    <col min="270" max="512" width="9.140625" style="38" customWidth="1"/>
    <col min="513" max="513" width="47" style="38" customWidth="1"/>
    <col min="514" max="518" width="12.5703125" style="38" customWidth="1"/>
    <col min="519" max="519" width="13" style="38" customWidth="1"/>
    <col min="520" max="525" width="12.28515625" style="38" customWidth="1"/>
    <col min="526" max="768" width="9.140625" style="38" customWidth="1"/>
    <col min="769" max="769" width="47" style="38" customWidth="1"/>
    <col min="770" max="774" width="12.5703125" style="38" customWidth="1"/>
    <col min="775" max="775" width="13" style="38" customWidth="1"/>
    <col min="776" max="781" width="12.28515625" style="38" customWidth="1"/>
    <col min="782" max="1024" width="9.140625" style="38" customWidth="1"/>
    <col min="1025" max="1025" width="47" style="38" customWidth="1"/>
    <col min="1026" max="1030" width="12.5703125" style="38" customWidth="1"/>
    <col min="1031" max="1031" width="13" style="38" customWidth="1"/>
    <col min="1032" max="1037" width="12.28515625" style="38" customWidth="1"/>
    <col min="1038" max="1280" width="9.140625" style="38" customWidth="1"/>
    <col min="1281" max="1281" width="47" style="38" customWidth="1"/>
    <col min="1282" max="1286" width="12.5703125" style="38" customWidth="1"/>
    <col min="1287" max="1287" width="13" style="38" customWidth="1"/>
    <col min="1288" max="1293" width="12.28515625" style="38" customWidth="1"/>
    <col min="1294" max="1536" width="9.140625" style="38" customWidth="1"/>
    <col min="1537" max="1537" width="47" style="38" customWidth="1"/>
    <col min="1538" max="1542" width="12.5703125" style="38" customWidth="1"/>
    <col min="1543" max="1543" width="13" style="38" customWidth="1"/>
    <col min="1544" max="1549" width="12.28515625" style="38" customWidth="1"/>
    <col min="1550" max="1792" width="9.140625" style="38" customWidth="1"/>
    <col min="1793" max="1793" width="47" style="38" customWidth="1"/>
    <col min="1794" max="1798" width="12.5703125" style="38" customWidth="1"/>
    <col min="1799" max="1799" width="13" style="38" customWidth="1"/>
    <col min="1800" max="1805" width="12.28515625" style="38" customWidth="1"/>
    <col min="1806" max="2048" width="9.140625" style="38" customWidth="1"/>
    <col min="2049" max="2049" width="47" style="38" customWidth="1"/>
    <col min="2050" max="2054" width="12.5703125" style="38" customWidth="1"/>
    <col min="2055" max="2055" width="13" style="38" customWidth="1"/>
    <col min="2056" max="2061" width="12.28515625" style="38" customWidth="1"/>
    <col min="2062" max="2304" width="9.140625" style="38" customWidth="1"/>
    <col min="2305" max="2305" width="47" style="38" customWidth="1"/>
    <col min="2306" max="2310" width="12.5703125" style="38" customWidth="1"/>
    <col min="2311" max="2311" width="13" style="38" customWidth="1"/>
    <col min="2312" max="2317" width="12.28515625" style="38" customWidth="1"/>
    <col min="2318" max="2560" width="9.140625" style="38" customWidth="1"/>
    <col min="2561" max="2561" width="47" style="38" customWidth="1"/>
    <col min="2562" max="2566" width="12.5703125" style="38" customWidth="1"/>
    <col min="2567" max="2567" width="13" style="38" customWidth="1"/>
    <col min="2568" max="2573" width="12.28515625" style="38" customWidth="1"/>
    <col min="2574" max="2816" width="9.140625" style="38" customWidth="1"/>
    <col min="2817" max="2817" width="47" style="38" customWidth="1"/>
    <col min="2818" max="2822" width="12.5703125" style="38" customWidth="1"/>
    <col min="2823" max="2823" width="13" style="38" customWidth="1"/>
    <col min="2824" max="2829" width="12.28515625" style="38" customWidth="1"/>
    <col min="2830" max="3072" width="9.140625" style="38" customWidth="1"/>
    <col min="3073" max="3073" width="47" style="38" customWidth="1"/>
    <col min="3074" max="3078" width="12.5703125" style="38" customWidth="1"/>
    <col min="3079" max="3079" width="13" style="38" customWidth="1"/>
    <col min="3080" max="3085" width="12.28515625" style="38" customWidth="1"/>
    <col min="3086" max="3328" width="9.140625" style="38" customWidth="1"/>
    <col min="3329" max="3329" width="47" style="38" customWidth="1"/>
    <col min="3330" max="3334" width="12.5703125" style="38" customWidth="1"/>
    <col min="3335" max="3335" width="13" style="38" customWidth="1"/>
    <col min="3336" max="3341" width="12.28515625" style="38" customWidth="1"/>
    <col min="3342" max="3584" width="9.140625" style="38" customWidth="1"/>
    <col min="3585" max="3585" width="47" style="38" customWidth="1"/>
    <col min="3586" max="3590" width="12.5703125" style="38" customWidth="1"/>
    <col min="3591" max="3591" width="13" style="38" customWidth="1"/>
    <col min="3592" max="3597" width="12.28515625" style="38" customWidth="1"/>
    <col min="3598" max="3840" width="9.140625" style="38" customWidth="1"/>
    <col min="3841" max="3841" width="47" style="38" customWidth="1"/>
    <col min="3842" max="3846" width="12.5703125" style="38" customWidth="1"/>
    <col min="3847" max="3847" width="13" style="38" customWidth="1"/>
    <col min="3848" max="3853" width="12.28515625" style="38" customWidth="1"/>
    <col min="3854" max="4096" width="9.140625" style="38" customWidth="1"/>
    <col min="4097" max="4097" width="47" style="38" customWidth="1"/>
    <col min="4098" max="4102" width="12.5703125" style="38" customWidth="1"/>
    <col min="4103" max="4103" width="13" style="38" customWidth="1"/>
    <col min="4104" max="4109" width="12.28515625" style="38" customWidth="1"/>
    <col min="4110" max="4352" width="9.140625" style="38" customWidth="1"/>
    <col min="4353" max="4353" width="47" style="38" customWidth="1"/>
    <col min="4354" max="4358" width="12.5703125" style="38" customWidth="1"/>
    <col min="4359" max="4359" width="13" style="38" customWidth="1"/>
    <col min="4360" max="4365" width="12.28515625" style="38" customWidth="1"/>
    <col min="4366" max="4608" width="9.140625" style="38" customWidth="1"/>
    <col min="4609" max="4609" width="47" style="38" customWidth="1"/>
    <col min="4610" max="4614" width="12.5703125" style="38" customWidth="1"/>
    <col min="4615" max="4615" width="13" style="38" customWidth="1"/>
    <col min="4616" max="4621" width="12.28515625" style="38" customWidth="1"/>
    <col min="4622" max="4864" width="9.140625" style="38" customWidth="1"/>
    <col min="4865" max="4865" width="47" style="38" customWidth="1"/>
    <col min="4866" max="4870" width="12.5703125" style="38" customWidth="1"/>
    <col min="4871" max="4871" width="13" style="38" customWidth="1"/>
    <col min="4872" max="4877" width="12.28515625" style="38" customWidth="1"/>
    <col min="4878" max="5120" width="9.140625" style="38" customWidth="1"/>
    <col min="5121" max="5121" width="47" style="38" customWidth="1"/>
    <col min="5122" max="5126" width="12.5703125" style="38" customWidth="1"/>
    <col min="5127" max="5127" width="13" style="38" customWidth="1"/>
    <col min="5128" max="5133" width="12.28515625" style="38" customWidth="1"/>
    <col min="5134" max="5376" width="9.140625" style="38" customWidth="1"/>
    <col min="5377" max="5377" width="47" style="38" customWidth="1"/>
    <col min="5378" max="5382" width="12.5703125" style="38" customWidth="1"/>
    <col min="5383" max="5383" width="13" style="38" customWidth="1"/>
    <col min="5384" max="5389" width="12.28515625" style="38" customWidth="1"/>
    <col min="5390" max="5632" width="9.140625" style="38" customWidth="1"/>
    <col min="5633" max="5633" width="47" style="38" customWidth="1"/>
    <col min="5634" max="5638" width="12.5703125" style="38" customWidth="1"/>
    <col min="5639" max="5639" width="13" style="38" customWidth="1"/>
    <col min="5640" max="5645" width="12.28515625" style="38" customWidth="1"/>
    <col min="5646" max="5888" width="9.140625" style="38" customWidth="1"/>
    <col min="5889" max="5889" width="47" style="38" customWidth="1"/>
    <col min="5890" max="5894" width="12.5703125" style="38" customWidth="1"/>
    <col min="5895" max="5895" width="13" style="38" customWidth="1"/>
    <col min="5896" max="5901" width="12.28515625" style="38" customWidth="1"/>
    <col min="5902" max="6144" width="9.140625" style="38" customWidth="1"/>
    <col min="6145" max="6145" width="47" style="38" customWidth="1"/>
    <col min="6146" max="6150" width="12.5703125" style="38" customWidth="1"/>
    <col min="6151" max="6151" width="13" style="38" customWidth="1"/>
    <col min="6152" max="6157" width="12.28515625" style="38" customWidth="1"/>
    <col min="6158" max="6400" width="9.140625" style="38" customWidth="1"/>
    <col min="6401" max="6401" width="47" style="38" customWidth="1"/>
    <col min="6402" max="6406" width="12.5703125" style="38" customWidth="1"/>
    <col min="6407" max="6407" width="13" style="38" customWidth="1"/>
    <col min="6408" max="6413" width="12.28515625" style="38" customWidth="1"/>
    <col min="6414" max="6656" width="9.140625" style="38" customWidth="1"/>
    <col min="6657" max="6657" width="47" style="38" customWidth="1"/>
    <col min="6658" max="6662" width="12.5703125" style="38" customWidth="1"/>
    <col min="6663" max="6663" width="13" style="38" customWidth="1"/>
    <col min="6664" max="6669" width="12.28515625" style="38" customWidth="1"/>
    <col min="6670" max="6912" width="9.140625" style="38" customWidth="1"/>
    <col min="6913" max="6913" width="47" style="38" customWidth="1"/>
    <col min="6914" max="6918" width="12.5703125" style="38" customWidth="1"/>
    <col min="6919" max="6919" width="13" style="38" customWidth="1"/>
    <col min="6920" max="6925" width="12.28515625" style="38" customWidth="1"/>
    <col min="6926" max="7168" width="9.140625" style="38" customWidth="1"/>
    <col min="7169" max="7169" width="47" style="38" customWidth="1"/>
    <col min="7170" max="7174" width="12.5703125" style="38" customWidth="1"/>
    <col min="7175" max="7175" width="13" style="38" customWidth="1"/>
    <col min="7176" max="7181" width="12.28515625" style="38" customWidth="1"/>
    <col min="7182" max="7424" width="9.140625" style="38" customWidth="1"/>
    <col min="7425" max="7425" width="47" style="38" customWidth="1"/>
    <col min="7426" max="7430" width="12.5703125" style="38" customWidth="1"/>
    <col min="7431" max="7431" width="13" style="38" customWidth="1"/>
    <col min="7432" max="7437" width="12.28515625" style="38" customWidth="1"/>
    <col min="7438" max="7680" width="9.140625" style="38" customWidth="1"/>
    <col min="7681" max="7681" width="47" style="38" customWidth="1"/>
    <col min="7682" max="7686" width="12.5703125" style="38" customWidth="1"/>
    <col min="7687" max="7687" width="13" style="38" customWidth="1"/>
    <col min="7688" max="7693" width="12.28515625" style="38" customWidth="1"/>
    <col min="7694" max="7936" width="9.140625" style="38" customWidth="1"/>
    <col min="7937" max="7937" width="47" style="38" customWidth="1"/>
    <col min="7938" max="7942" width="12.5703125" style="38" customWidth="1"/>
    <col min="7943" max="7943" width="13" style="38" customWidth="1"/>
    <col min="7944" max="7949" width="12.28515625" style="38" customWidth="1"/>
    <col min="7950" max="8192" width="9.140625" style="38" customWidth="1"/>
    <col min="8193" max="8193" width="47" style="38" customWidth="1"/>
    <col min="8194" max="8198" width="12.5703125" style="38" customWidth="1"/>
    <col min="8199" max="8199" width="13" style="38" customWidth="1"/>
    <col min="8200" max="8205" width="12.28515625" style="38" customWidth="1"/>
    <col min="8206" max="8448" width="9.140625" style="38" customWidth="1"/>
    <col min="8449" max="8449" width="47" style="38" customWidth="1"/>
    <col min="8450" max="8454" width="12.5703125" style="38" customWidth="1"/>
    <col min="8455" max="8455" width="13" style="38" customWidth="1"/>
    <col min="8456" max="8461" width="12.28515625" style="38" customWidth="1"/>
    <col min="8462" max="8704" width="9.140625" style="38" customWidth="1"/>
    <col min="8705" max="8705" width="47" style="38" customWidth="1"/>
    <col min="8706" max="8710" width="12.5703125" style="38" customWidth="1"/>
    <col min="8711" max="8711" width="13" style="38" customWidth="1"/>
    <col min="8712" max="8717" width="12.28515625" style="38" customWidth="1"/>
    <col min="8718" max="8960" width="9.140625" style="38" customWidth="1"/>
    <col min="8961" max="8961" width="47" style="38" customWidth="1"/>
    <col min="8962" max="8966" width="12.5703125" style="38" customWidth="1"/>
    <col min="8967" max="8967" width="13" style="38" customWidth="1"/>
    <col min="8968" max="8973" width="12.28515625" style="38" customWidth="1"/>
    <col min="8974" max="9216" width="9.140625" style="38" customWidth="1"/>
    <col min="9217" max="9217" width="47" style="38" customWidth="1"/>
    <col min="9218" max="9222" width="12.5703125" style="38" customWidth="1"/>
    <col min="9223" max="9223" width="13" style="38" customWidth="1"/>
    <col min="9224" max="9229" width="12.28515625" style="38" customWidth="1"/>
    <col min="9230" max="9472" width="9.140625" style="38" customWidth="1"/>
    <col min="9473" max="9473" width="47" style="38" customWidth="1"/>
    <col min="9474" max="9478" width="12.5703125" style="38" customWidth="1"/>
    <col min="9479" max="9479" width="13" style="38" customWidth="1"/>
    <col min="9480" max="9485" width="12.28515625" style="38" customWidth="1"/>
    <col min="9486" max="9728" width="9.140625" style="38" customWidth="1"/>
    <col min="9729" max="9729" width="47" style="38" customWidth="1"/>
    <col min="9730" max="9734" width="12.5703125" style="38" customWidth="1"/>
    <col min="9735" max="9735" width="13" style="38" customWidth="1"/>
    <col min="9736" max="9741" width="12.28515625" style="38" customWidth="1"/>
    <col min="9742" max="9984" width="9.140625" style="38" customWidth="1"/>
    <col min="9985" max="9985" width="47" style="38" customWidth="1"/>
    <col min="9986" max="9990" width="12.5703125" style="38" customWidth="1"/>
    <col min="9991" max="9991" width="13" style="38" customWidth="1"/>
    <col min="9992" max="9997" width="12.28515625" style="38" customWidth="1"/>
    <col min="9998" max="10240" width="9.140625" style="38" customWidth="1"/>
    <col min="10241" max="10241" width="47" style="38" customWidth="1"/>
    <col min="10242" max="10246" width="12.5703125" style="38" customWidth="1"/>
    <col min="10247" max="10247" width="13" style="38" customWidth="1"/>
    <col min="10248" max="10253" width="12.28515625" style="38" customWidth="1"/>
    <col min="10254" max="10496" width="9.140625" style="38" customWidth="1"/>
    <col min="10497" max="10497" width="47" style="38" customWidth="1"/>
    <col min="10498" max="10502" width="12.5703125" style="38" customWidth="1"/>
    <col min="10503" max="10503" width="13" style="38" customWidth="1"/>
    <col min="10504" max="10509" width="12.28515625" style="38" customWidth="1"/>
    <col min="10510" max="10752" width="9.140625" style="38" customWidth="1"/>
    <col min="10753" max="10753" width="47" style="38" customWidth="1"/>
    <col min="10754" max="10758" width="12.5703125" style="38" customWidth="1"/>
    <col min="10759" max="10759" width="13" style="38" customWidth="1"/>
    <col min="10760" max="10765" width="12.28515625" style="38" customWidth="1"/>
    <col min="10766" max="11008" width="9.140625" style="38" customWidth="1"/>
    <col min="11009" max="11009" width="47" style="38" customWidth="1"/>
    <col min="11010" max="11014" width="12.5703125" style="38" customWidth="1"/>
    <col min="11015" max="11015" width="13" style="38" customWidth="1"/>
    <col min="11016" max="11021" width="12.28515625" style="38" customWidth="1"/>
    <col min="11022" max="11264" width="9.140625" style="38" customWidth="1"/>
    <col min="11265" max="11265" width="47" style="38" customWidth="1"/>
    <col min="11266" max="11270" width="12.5703125" style="38" customWidth="1"/>
    <col min="11271" max="11271" width="13" style="38" customWidth="1"/>
    <col min="11272" max="11277" width="12.28515625" style="38" customWidth="1"/>
    <col min="11278" max="11520" width="9.140625" style="38" customWidth="1"/>
    <col min="11521" max="11521" width="47" style="38" customWidth="1"/>
    <col min="11522" max="11526" width="12.5703125" style="38" customWidth="1"/>
    <col min="11527" max="11527" width="13" style="38" customWidth="1"/>
    <col min="11528" max="11533" width="12.28515625" style="38" customWidth="1"/>
    <col min="11534" max="11776" width="9.140625" style="38" customWidth="1"/>
    <col min="11777" max="11777" width="47" style="38" customWidth="1"/>
    <col min="11778" max="11782" width="12.5703125" style="38" customWidth="1"/>
    <col min="11783" max="11783" width="13" style="38" customWidth="1"/>
    <col min="11784" max="11789" width="12.28515625" style="38" customWidth="1"/>
    <col min="11790" max="12032" width="9.140625" style="38" customWidth="1"/>
    <col min="12033" max="12033" width="47" style="38" customWidth="1"/>
    <col min="12034" max="12038" width="12.5703125" style="38" customWidth="1"/>
    <col min="12039" max="12039" width="13" style="38" customWidth="1"/>
    <col min="12040" max="12045" width="12.28515625" style="38" customWidth="1"/>
    <col min="12046" max="12288" width="9.140625" style="38" customWidth="1"/>
    <col min="12289" max="12289" width="47" style="38" customWidth="1"/>
    <col min="12290" max="12294" width="12.5703125" style="38" customWidth="1"/>
    <col min="12295" max="12295" width="13" style="38" customWidth="1"/>
    <col min="12296" max="12301" width="12.28515625" style="38" customWidth="1"/>
    <col min="12302" max="12544" width="9.140625" style="38" customWidth="1"/>
    <col min="12545" max="12545" width="47" style="38" customWidth="1"/>
    <col min="12546" max="12550" width="12.5703125" style="38" customWidth="1"/>
    <col min="12551" max="12551" width="13" style="38" customWidth="1"/>
    <col min="12552" max="12557" width="12.28515625" style="38" customWidth="1"/>
    <col min="12558" max="12800" width="9.140625" style="38" customWidth="1"/>
    <col min="12801" max="12801" width="47" style="38" customWidth="1"/>
    <col min="12802" max="12806" width="12.5703125" style="38" customWidth="1"/>
    <col min="12807" max="12807" width="13" style="38" customWidth="1"/>
    <col min="12808" max="12813" width="12.28515625" style="38" customWidth="1"/>
    <col min="12814" max="13056" width="9.140625" style="38" customWidth="1"/>
    <col min="13057" max="13057" width="47" style="38" customWidth="1"/>
    <col min="13058" max="13062" width="12.5703125" style="38" customWidth="1"/>
    <col min="13063" max="13063" width="13" style="38" customWidth="1"/>
    <col min="13064" max="13069" width="12.28515625" style="38" customWidth="1"/>
    <col min="13070" max="13312" width="9.140625" style="38" customWidth="1"/>
    <col min="13313" max="13313" width="47" style="38" customWidth="1"/>
    <col min="13314" max="13318" width="12.5703125" style="38" customWidth="1"/>
    <col min="13319" max="13319" width="13" style="38" customWidth="1"/>
    <col min="13320" max="13325" width="12.28515625" style="38" customWidth="1"/>
    <col min="13326" max="13568" width="9.140625" style="38" customWidth="1"/>
    <col min="13569" max="13569" width="47" style="38" customWidth="1"/>
    <col min="13570" max="13574" width="12.5703125" style="38" customWidth="1"/>
    <col min="13575" max="13575" width="13" style="38" customWidth="1"/>
    <col min="13576" max="13581" width="12.28515625" style="38" customWidth="1"/>
    <col min="13582" max="13824" width="9.140625" style="38" customWidth="1"/>
    <col min="13825" max="13825" width="47" style="38" customWidth="1"/>
    <col min="13826" max="13830" width="12.5703125" style="38" customWidth="1"/>
    <col min="13831" max="13831" width="13" style="38" customWidth="1"/>
    <col min="13832" max="13837" width="12.28515625" style="38" customWidth="1"/>
    <col min="13838" max="14080" width="9.140625" style="38" customWidth="1"/>
    <col min="14081" max="14081" width="47" style="38" customWidth="1"/>
    <col min="14082" max="14086" width="12.5703125" style="38" customWidth="1"/>
    <col min="14087" max="14087" width="13" style="38" customWidth="1"/>
    <col min="14088" max="14093" width="12.28515625" style="38" customWidth="1"/>
    <col min="14094" max="14336" width="9.140625" style="38" customWidth="1"/>
    <col min="14337" max="14337" width="47" style="38" customWidth="1"/>
    <col min="14338" max="14342" width="12.5703125" style="38" customWidth="1"/>
    <col min="14343" max="14343" width="13" style="38" customWidth="1"/>
    <col min="14344" max="14349" width="12.28515625" style="38" customWidth="1"/>
    <col min="14350" max="14592" width="9.140625" style="38" customWidth="1"/>
    <col min="14593" max="14593" width="47" style="38" customWidth="1"/>
    <col min="14594" max="14598" width="12.5703125" style="38" customWidth="1"/>
    <col min="14599" max="14599" width="13" style="38" customWidth="1"/>
    <col min="14600" max="14605" width="12.28515625" style="38" customWidth="1"/>
    <col min="14606" max="14848" width="9.140625" style="38" customWidth="1"/>
    <col min="14849" max="14849" width="47" style="38" customWidth="1"/>
    <col min="14850" max="14854" width="12.5703125" style="38" customWidth="1"/>
    <col min="14855" max="14855" width="13" style="38" customWidth="1"/>
    <col min="14856" max="14861" width="12.28515625" style="38" customWidth="1"/>
    <col min="14862" max="15104" width="9.140625" style="38" customWidth="1"/>
    <col min="15105" max="15105" width="47" style="38" customWidth="1"/>
    <col min="15106" max="15110" width="12.5703125" style="38" customWidth="1"/>
    <col min="15111" max="15111" width="13" style="38" customWidth="1"/>
    <col min="15112" max="15117" width="12.28515625" style="38" customWidth="1"/>
    <col min="15118" max="15360" width="9.140625" style="38" customWidth="1"/>
    <col min="15361" max="15361" width="47" style="38" customWidth="1"/>
    <col min="15362" max="15366" width="12.5703125" style="38" customWidth="1"/>
    <col min="15367" max="15367" width="13" style="38" customWidth="1"/>
    <col min="15368" max="15373" width="12.28515625" style="38" customWidth="1"/>
    <col min="15374" max="15616" width="9.140625" style="38" customWidth="1"/>
    <col min="15617" max="15617" width="47" style="38" customWidth="1"/>
    <col min="15618" max="15622" width="12.5703125" style="38" customWidth="1"/>
    <col min="15623" max="15623" width="13" style="38" customWidth="1"/>
    <col min="15624" max="15629" width="12.28515625" style="38" customWidth="1"/>
    <col min="15630" max="15872" width="9.140625" style="38" customWidth="1"/>
    <col min="15873" max="15873" width="47" style="38" customWidth="1"/>
    <col min="15874" max="15878" width="12.5703125" style="38" customWidth="1"/>
    <col min="15879" max="15879" width="13" style="38" customWidth="1"/>
    <col min="15880" max="15885" width="12.28515625" style="38" customWidth="1"/>
    <col min="15886" max="16128" width="9.140625" style="38" customWidth="1"/>
    <col min="16129" max="16129" width="47" style="38" customWidth="1"/>
    <col min="16130" max="16134" width="12.5703125" style="38" customWidth="1"/>
    <col min="16135" max="16135" width="13" style="38" customWidth="1"/>
    <col min="16136" max="16141" width="12.28515625" style="38" customWidth="1"/>
    <col min="16142" max="16384" width="9.140625" style="38" customWidth="1"/>
  </cols>
  <sheetData>
    <row r="1" spans="1:13" s="31" customFormat="1" ht="45" customHeight="1" x14ac:dyDescent="0.2">
      <c r="A1" s="30"/>
      <c r="J1" s="69" t="s">
        <v>140</v>
      </c>
      <c r="K1" s="69"/>
      <c r="L1" s="69"/>
      <c r="M1" s="69"/>
    </row>
    <row r="2" spans="1:13" s="31" customFormat="1" x14ac:dyDescent="0.2">
      <c r="A2" s="30">
        <v>5.5E-2</v>
      </c>
    </row>
    <row r="3" spans="1:13" s="31" customFormat="1" ht="41.25" customHeight="1" x14ac:dyDescent="0.2">
      <c r="A3" s="70" t="s">
        <v>143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</row>
    <row r="4" spans="1:13" s="31" customFormat="1" ht="21" customHeight="1" x14ac:dyDescent="0.2">
      <c r="A4" s="72" t="s">
        <v>34</v>
      </c>
      <c r="B4" s="73" t="s">
        <v>35</v>
      </c>
      <c r="C4" s="73"/>
      <c r="D4" s="73"/>
      <c r="E4" s="73"/>
      <c r="F4" s="73"/>
      <c r="G4" s="73"/>
      <c r="H4" s="73" t="s">
        <v>36</v>
      </c>
      <c r="I4" s="73"/>
      <c r="J4" s="73"/>
      <c r="K4" s="73"/>
      <c r="L4" s="73"/>
      <c r="M4" s="73"/>
    </row>
    <row r="5" spans="1:13" s="31" customFormat="1" ht="30" customHeight="1" x14ac:dyDescent="0.2">
      <c r="A5" s="72"/>
      <c r="B5" s="32" t="s">
        <v>13</v>
      </c>
      <c r="C5" s="32" t="s">
        <v>14</v>
      </c>
      <c r="D5" s="32" t="s">
        <v>15</v>
      </c>
      <c r="E5" s="32" t="s">
        <v>1</v>
      </c>
      <c r="F5" s="32" t="s">
        <v>0</v>
      </c>
      <c r="G5" s="32" t="s">
        <v>37</v>
      </c>
      <c r="H5" s="32" t="s">
        <v>13</v>
      </c>
      <c r="I5" s="32" t="s">
        <v>14</v>
      </c>
      <c r="J5" s="32" t="s">
        <v>15</v>
      </c>
      <c r="K5" s="32" t="s">
        <v>1</v>
      </c>
      <c r="L5" s="32" t="s">
        <v>0</v>
      </c>
      <c r="M5" s="32" t="s">
        <v>37</v>
      </c>
    </row>
    <row r="6" spans="1:13" ht="11.25" customHeight="1" x14ac:dyDescent="0.2">
      <c r="A6" s="33" t="s">
        <v>38</v>
      </c>
      <c r="B6" s="34">
        <v>8492868</v>
      </c>
      <c r="C6" s="34">
        <v>2638718</v>
      </c>
      <c r="D6" s="34">
        <v>4462595</v>
      </c>
      <c r="E6" s="34">
        <v>436641</v>
      </c>
      <c r="F6" s="34">
        <v>2159134</v>
      </c>
      <c r="G6" s="35">
        <v>18189956</v>
      </c>
      <c r="H6" s="36">
        <f>B6*$A$2</f>
        <v>467108</v>
      </c>
      <c r="I6" s="36">
        <f t="shared" ref="I6:L21" si="0">C6*$A$2</f>
        <v>145129</v>
      </c>
      <c r="J6" s="36">
        <f t="shared" si="0"/>
        <v>245443</v>
      </c>
      <c r="K6" s="36">
        <f t="shared" si="0"/>
        <v>24015</v>
      </c>
      <c r="L6" s="36">
        <f t="shared" si="0"/>
        <v>118752</v>
      </c>
      <c r="M6" s="37">
        <f>SUM(H6:L6)</f>
        <v>1000447</v>
      </c>
    </row>
    <row r="7" spans="1:13" ht="11.25" customHeight="1" x14ac:dyDescent="0.2">
      <c r="A7" s="33" t="s">
        <v>39</v>
      </c>
      <c r="B7" s="34">
        <v>2232695</v>
      </c>
      <c r="C7" s="34">
        <v>732724</v>
      </c>
      <c r="D7" s="34">
        <v>500179</v>
      </c>
      <c r="E7" s="34">
        <v>894313</v>
      </c>
      <c r="F7" s="34">
        <v>1073679</v>
      </c>
      <c r="G7" s="35">
        <v>5433590</v>
      </c>
      <c r="H7" s="36">
        <f t="shared" ref="H7:L66" si="1">B7*$A$2</f>
        <v>122798</v>
      </c>
      <c r="I7" s="36">
        <f t="shared" si="0"/>
        <v>40300</v>
      </c>
      <c r="J7" s="36">
        <f t="shared" si="0"/>
        <v>27510</v>
      </c>
      <c r="K7" s="36">
        <f t="shared" si="0"/>
        <v>49187</v>
      </c>
      <c r="L7" s="36">
        <f t="shared" si="0"/>
        <v>59052</v>
      </c>
      <c r="M7" s="37">
        <f t="shared" ref="M7:M66" si="2">SUM(H7:L7)</f>
        <v>298847</v>
      </c>
    </row>
    <row r="8" spans="1:13" ht="11.25" customHeight="1" x14ac:dyDescent="0.2">
      <c r="A8" s="33" t="s">
        <v>40</v>
      </c>
      <c r="B8" s="34">
        <v>62226191</v>
      </c>
      <c r="C8" s="34">
        <v>5940299</v>
      </c>
      <c r="D8" s="34">
        <v>3602775</v>
      </c>
      <c r="E8" s="34">
        <v>2200140</v>
      </c>
      <c r="F8" s="34">
        <v>10412858</v>
      </c>
      <c r="G8" s="35">
        <v>84382263</v>
      </c>
      <c r="H8" s="36">
        <f t="shared" si="1"/>
        <v>3422441</v>
      </c>
      <c r="I8" s="36">
        <f t="shared" si="0"/>
        <v>326716</v>
      </c>
      <c r="J8" s="36">
        <f t="shared" si="0"/>
        <v>198153</v>
      </c>
      <c r="K8" s="36">
        <f t="shared" si="0"/>
        <v>121008</v>
      </c>
      <c r="L8" s="36">
        <f t="shared" si="0"/>
        <v>572707</v>
      </c>
      <c r="M8" s="37">
        <f t="shared" si="2"/>
        <v>4641025</v>
      </c>
    </row>
    <row r="9" spans="1:13" ht="11.25" customHeight="1" x14ac:dyDescent="0.2">
      <c r="A9" s="33" t="s">
        <v>41</v>
      </c>
      <c r="B9" s="34">
        <v>67213875</v>
      </c>
      <c r="C9" s="34">
        <v>10932587</v>
      </c>
      <c r="D9" s="34">
        <v>8418241</v>
      </c>
      <c r="E9" s="34">
        <v>7840387</v>
      </c>
      <c r="F9" s="34">
        <v>22141869</v>
      </c>
      <c r="G9" s="35">
        <v>116546959</v>
      </c>
      <c r="H9" s="36">
        <f t="shared" si="1"/>
        <v>3696763</v>
      </c>
      <c r="I9" s="36">
        <f t="shared" si="0"/>
        <v>601292</v>
      </c>
      <c r="J9" s="36">
        <f t="shared" si="0"/>
        <v>463003</v>
      </c>
      <c r="K9" s="36">
        <f t="shared" si="0"/>
        <v>431221</v>
      </c>
      <c r="L9" s="36">
        <f t="shared" si="0"/>
        <v>1217803</v>
      </c>
      <c r="M9" s="37">
        <f t="shared" si="2"/>
        <v>6410082</v>
      </c>
    </row>
    <row r="10" spans="1:13" ht="11.25" customHeight="1" x14ac:dyDescent="0.2">
      <c r="A10" s="33" t="s">
        <v>42</v>
      </c>
      <c r="B10" s="34">
        <v>101011129</v>
      </c>
      <c r="C10" s="34">
        <v>22753507</v>
      </c>
      <c r="D10" s="34">
        <v>11882546</v>
      </c>
      <c r="E10" s="34">
        <v>3503365</v>
      </c>
      <c r="F10" s="34">
        <v>12491526</v>
      </c>
      <c r="G10" s="35">
        <v>151642073</v>
      </c>
      <c r="H10" s="36">
        <f t="shared" si="1"/>
        <v>5555612</v>
      </c>
      <c r="I10" s="36">
        <f t="shared" si="0"/>
        <v>1251443</v>
      </c>
      <c r="J10" s="36">
        <f t="shared" si="0"/>
        <v>653540</v>
      </c>
      <c r="K10" s="36">
        <f t="shared" si="0"/>
        <v>192685</v>
      </c>
      <c r="L10" s="36">
        <f t="shared" si="0"/>
        <v>687034</v>
      </c>
      <c r="M10" s="37">
        <f t="shared" si="2"/>
        <v>8340314</v>
      </c>
    </row>
    <row r="11" spans="1:13" ht="11.25" customHeight="1" x14ac:dyDescent="0.2">
      <c r="A11" s="33" t="s">
        <v>43</v>
      </c>
      <c r="B11" s="34">
        <v>71044442</v>
      </c>
      <c r="C11" s="34">
        <v>15732125</v>
      </c>
      <c r="D11" s="34">
        <v>16154265</v>
      </c>
      <c r="E11" s="34">
        <v>3317970</v>
      </c>
      <c r="F11" s="34">
        <v>21234046</v>
      </c>
      <c r="G11" s="35">
        <v>127482848</v>
      </c>
      <c r="H11" s="36">
        <f t="shared" si="1"/>
        <v>3907444</v>
      </c>
      <c r="I11" s="36">
        <f t="shared" si="0"/>
        <v>865267</v>
      </c>
      <c r="J11" s="36">
        <f t="shared" si="0"/>
        <v>888485</v>
      </c>
      <c r="K11" s="36">
        <f t="shared" si="0"/>
        <v>182488</v>
      </c>
      <c r="L11" s="36">
        <f t="shared" si="0"/>
        <v>1167873</v>
      </c>
      <c r="M11" s="37">
        <f t="shared" si="2"/>
        <v>7011557</v>
      </c>
    </row>
    <row r="12" spans="1:13" ht="11.25" customHeight="1" x14ac:dyDescent="0.2">
      <c r="A12" s="33" t="s">
        <v>44</v>
      </c>
      <c r="B12" s="34">
        <v>73622453</v>
      </c>
      <c r="C12" s="34">
        <v>18760083</v>
      </c>
      <c r="D12" s="34">
        <v>8277035</v>
      </c>
      <c r="E12" s="34">
        <v>4489970</v>
      </c>
      <c r="F12" s="34">
        <v>14657854</v>
      </c>
      <c r="G12" s="35">
        <v>119807395</v>
      </c>
      <c r="H12" s="36">
        <f t="shared" si="1"/>
        <v>4049235</v>
      </c>
      <c r="I12" s="36">
        <f t="shared" si="0"/>
        <v>1031805</v>
      </c>
      <c r="J12" s="36">
        <f t="shared" si="0"/>
        <v>455237</v>
      </c>
      <c r="K12" s="36">
        <f t="shared" si="0"/>
        <v>246948</v>
      </c>
      <c r="L12" s="36">
        <f t="shared" si="0"/>
        <v>806182</v>
      </c>
      <c r="M12" s="37">
        <f t="shared" si="2"/>
        <v>6589407</v>
      </c>
    </row>
    <row r="13" spans="1:13" ht="11.25" customHeight="1" x14ac:dyDescent="0.2">
      <c r="A13" s="33" t="s">
        <v>45</v>
      </c>
      <c r="B13" s="34">
        <v>63151262</v>
      </c>
      <c r="C13" s="34">
        <v>49801952</v>
      </c>
      <c r="D13" s="34">
        <v>18579692</v>
      </c>
      <c r="E13" s="34">
        <v>4267395</v>
      </c>
      <c r="F13" s="34">
        <v>15497054</v>
      </c>
      <c r="G13" s="35">
        <v>151297355</v>
      </c>
      <c r="H13" s="36">
        <f t="shared" si="1"/>
        <v>3473319</v>
      </c>
      <c r="I13" s="36">
        <f t="shared" si="0"/>
        <v>2739107</v>
      </c>
      <c r="J13" s="36">
        <f t="shared" si="0"/>
        <v>1021883</v>
      </c>
      <c r="K13" s="36">
        <f t="shared" si="0"/>
        <v>234707</v>
      </c>
      <c r="L13" s="36">
        <f t="shared" si="0"/>
        <v>852338</v>
      </c>
      <c r="M13" s="37">
        <f t="shared" si="2"/>
        <v>8321354</v>
      </c>
    </row>
    <row r="14" spans="1:13" ht="11.25" customHeight="1" x14ac:dyDescent="0.2">
      <c r="A14" s="33" t="s">
        <v>46</v>
      </c>
      <c r="B14" s="34">
        <v>7816393</v>
      </c>
      <c r="C14" s="34">
        <v>40270420</v>
      </c>
      <c r="D14" s="34">
        <v>3124133</v>
      </c>
      <c r="E14" s="34">
        <v>1009125</v>
      </c>
      <c r="F14" s="34">
        <v>18338674</v>
      </c>
      <c r="G14" s="35">
        <v>70558745</v>
      </c>
      <c r="H14" s="36">
        <f t="shared" si="1"/>
        <v>429902</v>
      </c>
      <c r="I14" s="36">
        <f t="shared" si="0"/>
        <v>2214873</v>
      </c>
      <c r="J14" s="36">
        <f t="shared" si="0"/>
        <v>171827</v>
      </c>
      <c r="K14" s="36">
        <f t="shared" si="0"/>
        <v>55502</v>
      </c>
      <c r="L14" s="36">
        <f t="shared" si="0"/>
        <v>1008627</v>
      </c>
      <c r="M14" s="37">
        <f t="shared" si="2"/>
        <v>3880731</v>
      </c>
    </row>
    <row r="15" spans="1:13" ht="11.25" customHeight="1" x14ac:dyDescent="0.2">
      <c r="A15" s="33" t="s">
        <v>47</v>
      </c>
      <c r="B15" s="34">
        <v>3205182</v>
      </c>
      <c r="C15" s="34">
        <v>10275026</v>
      </c>
      <c r="D15" s="34">
        <v>2210344</v>
      </c>
      <c r="E15" s="34">
        <v>313583</v>
      </c>
      <c r="F15" s="34">
        <v>5402106</v>
      </c>
      <c r="G15" s="35">
        <v>21406241</v>
      </c>
      <c r="H15" s="36">
        <f t="shared" si="1"/>
        <v>176285</v>
      </c>
      <c r="I15" s="36">
        <f t="shared" si="0"/>
        <v>565126</v>
      </c>
      <c r="J15" s="36">
        <f t="shared" si="0"/>
        <v>121569</v>
      </c>
      <c r="K15" s="36">
        <f t="shared" si="0"/>
        <v>17247</v>
      </c>
      <c r="L15" s="36">
        <f t="shared" si="0"/>
        <v>297116</v>
      </c>
      <c r="M15" s="37">
        <f t="shared" si="2"/>
        <v>1177343</v>
      </c>
    </row>
    <row r="16" spans="1:13" ht="11.25" customHeight="1" x14ac:dyDescent="0.2">
      <c r="A16" s="33" t="s">
        <v>48</v>
      </c>
      <c r="B16" s="34">
        <v>10545425</v>
      </c>
      <c r="C16" s="34">
        <v>19643766</v>
      </c>
      <c r="D16" s="34">
        <v>3560297</v>
      </c>
      <c r="E16" s="34">
        <v>1316160</v>
      </c>
      <c r="F16" s="34">
        <v>10415642</v>
      </c>
      <c r="G16" s="35">
        <v>45481290</v>
      </c>
      <c r="H16" s="36">
        <f t="shared" si="1"/>
        <v>579998</v>
      </c>
      <c r="I16" s="36">
        <f t="shared" si="0"/>
        <v>1080407</v>
      </c>
      <c r="J16" s="36">
        <f t="shared" si="0"/>
        <v>195816</v>
      </c>
      <c r="K16" s="36">
        <f t="shared" si="0"/>
        <v>72389</v>
      </c>
      <c r="L16" s="36">
        <f t="shared" si="0"/>
        <v>572860</v>
      </c>
      <c r="M16" s="37">
        <f t="shared" si="2"/>
        <v>2501470</v>
      </c>
    </row>
    <row r="17" spans="1:13" ht="11.25" customHeight="1" x14ac:dyDescent="0.2">
      <c r="A17" s="33" t="s">
        <v>49</v>
      </c>
      <c r="B17" s="34">
        <v>4754917</v>
      </c>
      <c r="C17" s="34">
        <v>20652502</v>
      </c>
      <c r="D17" s="34">
        <v>4395752</v>
      </c>
      <c r="E17" s="34">
        <v>640553</v>
      </c>
      <c r="F17" s="34">
        <v>9537235</v>
      </c>
      <c r="G17" s="35">
        <v>39980959</v>
      </c>
      <c r="H17" s="36">
        <f t="shared" si="1"/>
        <v>261520</v>
      </c>
      <c r="I17" s="36">
        <f t="shared" si="0"/>
        <v>1135888</v>
      </c>
      <c r="J17" s="36">
        <f t="shared" si="0"/>
        <v>241766</v>
      </c>
      <c r="K17" s="36">
        <f t="shared" si="0"/>
        <v>35230</v>
      </c>
      <c r="L17" s="36">
        <f t="shared" si="0"/>
        <v>524548</v>
      </c>
      <c r="M17" s="37">
        <f t="shared" si="2"/>
        <v>2198952</v>
      </c>
    </row>
    <row r="18" spans="1:13" ht="11.25" customHeight="1" x14ac:dyDescent="0.2">
      <c r="A18" s="33" t="s">
        <v>50</v>
      </c>
      <c r="B18" s="34">
        <v>16466520</v>
      </c>
      <c r="C18" s="34">
        <v>35398739</v>
      </c>
      <c r="D18" s="34">
        <v>4972081</v>
      </c>
      <c r="E18" s="34">
        <v>1077555</v>
      </c>
      <c r="F18" s="34">
        <v>16983325</v>
      </c>
      <c r="G18" s="35">
        <v>74898220</v>
      </c>
      <c r="H18" s="36">
        <f t="shared" si="1"/>
        <v>905659</v>
      </c>
      <c r="I18" s="36">
        <f t="shared" si="0"/>
        <v>1946931</v>
      </c>
      <c r="J18" s="36">
        <f t="shared" si="0"/>
        <v>273464</v>
      </c>
      <c r="K18" s="36">
        <f t="shared" si="0"/>
        <v>59266</v>
      </c>
      <c r="L18" s="36">
        <f t="shared" si="0"/>
        <v>934083</v>
      </c>
      <c r="M18" s="37">
        <f t="shared" si="2"/>
        <v>4119403</v>
      </c>
    </row>
    <row r="19" spans="1:13" ht="11.25" customHeight="1" x14ac:dyDescent="0.2">
      <c r="A19" s="33" t="s">
        <v>51</v>
      </c>
      <c r="B19" s="34">
        <v>1265694</v>
      </c>
      <c r="C19" s="34">
        <v>28928707</v>
      </c>
      <c r="D19" s="34">
        <v>25868794</v>
      </c>
      <c r="E19" s="34">
        <v>113804</v>
      </c>
      <c r="F19" s="34">
        <v>18985440</v>
      </c>
      <c r="G19" s="35">
        <v>75162439</v>
      </c>
      <c r="H19" s="36">
        <f t="shared" si="1"/>
        <v>69613</v>
      </c>
      <c r="I19" s="36">
        <f t="shared" si="0"/>
        <v>1591079</v>
      </c>
      <c r="J19" s="36">
        <f t="shared" si="0"/>
        <v>1422784</v>
      </c>
      <c r="K19" s="36">
        <f t="shared" si="0"/>
        <v>6259</v>
      </c>
      <c r="L19" s="36">
        <f t="shared" si="0"/>
        <v>1044199</v>
      </c>
      <c r="M19" s="37">
        <f t="shared" si="2"/>
        <v>4133934</v>
      </c>
    </row>
    <row r="20" spans="1:13" ht="11.25" customHeight="1" x14ac:dyDescent="0.2">
      <c r="A20" s="33" t="s">
        <v>52</v>
      </c>
      <c r="B20" s="34">
        <v>1215765</v>
      </c>
      <c r="C20" s="34">
        <v>23170350</v>
      </c>
      <c r="D20" s="34">
        <v>12730827</v>
      </c>
      <c r="E20" s="34">
        <v>82868</v>
      </c>
      <c r="F20" s="34">
        <v>6491002</v>
      </c>
      <c r="G20" s="35">
        <v>43690812</v>
      </c>
      <c r="H20" s="36">
        <f t="shared" si="1"/>
        <v>66867</v>
      </c>
      <c r="I20" s="36">
        <f t="shared" si="0"/>
        <v>1274369</v>
      </c>
      <c r="J20" s="36">
        <f t="shared" si="0"/>
        <v>700195</v>
      </c>
      <c r="K20" s="36">
        <f t="shared" si="0"/>
        <v>4558</v>
      </c>
      <c r="L20" s="36">
        <f t="shared" si="0"/>
        <v>357005</v>
      </c>
      <c r="M20" s="37">
        <f t="shared" si="2"/>
        <v>2402994</v>
      </c>
    </row>
    <row r="21" spans="1:13" ht="11.25" customHeight="1" x14ac:dyDescent="0.2">
      <c r="A21" s="33" t="s">
        <v>53</v>
      </c>
      <c r="B21" s="34">
        <v>33401509</v>
      </c>
      <c r="C21" s="34">
        <v>500903</v>
      </c>
      <c r="D21" s="34">
        <v>1840226</v>
      </c>
      <c r="E21" s="34">
        <v>30894</v>
      </c>
      <c r="F21" s="34">
        <v>2485980</v>
      </c>
      <c r="G21" s="35">
        <v>38259512</v>
      </c>
      <c r="H21" s="36">
        <f t="shared" si="1"/>
        <v>1837083</v>
      </c>
      <c r="I21" s="36">
        <f t="shared" si="0"/>
        <v>27550</v>
      </c>
      <c r="J21" s="36">
        <f t="shared" si="0"/>
        <v>101212</v>
      </c>
      <c r="K21" s="36">
        <f t="shared" si="0"/>
        <v>1699</v>
      </c>
      <c r="L21" s="36">
        <f t="shared" si="0"/>
        <v>136729</v>
      </c>
      <c r="M21" s="37">
        <f t="shared" si="2"/>
        <v>2104273</v>
      </c>
    </row>
    <row r="22" spans="1:13" ht="11.25" customHeight="1" x14ac:dyDescent="0.2">
      <c r="A22" s="33" t="s">
        <v>54</v>
      </c>
      <c r="B22" s="34">
        <v>1839459</v>
      </c>
      <c r="C22" s="34">
        <v>15862681</v>
      </c>
      <c r="D22" s="34">
        <v>207343</v>
      </c>
      <c r="E22" s="34">
        <v>14208188</v>
      </c>
      <c r="F22" s="34">
        <v>4154002</v>
      </c>
      <c r="G22" s="35">
        <v>36271673</v>
      </c>
      <c r="H22" s="36">
        <f t="shared" si="1"/>
        <v>101170</v>
      </c>
      <c r="I22" s="36">
        <f t="shared" si="1"/>
        <v>872447</v>
      </c>
      <c r="J22" s="36">
        <f t="shared" si="1"/>
        <v>11404</v>
      </c>
      <c r="K22" s="36">
        <f t="shared" si="1"/>
        <v>781450</v>
      </c>
      <c r="L22" s="36">
        <f t="shared" si="1"/>
        <v>228470</v>
      </c>
      <c r="M22" s="37">
        <f t="shared" si="2"/>
        <v>1994941</v>
      </c>
    </row>
    <row r="23" spans="1:13" ht="11.25" customHeight="1" x14ac:dyDescent="0.2">
      <c r="A23" s="33" t="s">
        <v>55</v>
      </c>
      <c r="B23" s="34">
        <v>3716684</v>
      </c>
      <c r="C23" s="34">
        <v>22437980</v>
      </c>
      <c r="D23" s="34">
        <v>157956</v>
      </c>
      <c r="E23" s="34">
        <v>22806304</v>
      </c>
      <c r="F23" s="34">
        <v>6858456</v>
      </c>
      <c r="G23" s="35">
        <v>55977380</v>
      </c>
      <c r="H23" s="36">
        <f t="shared" si="1"/>
        <v>204418</v>
      </c>
      <c r="I23" s="36">
        <f t="shared" si="1"/>
        <v>1234089</v>
      </c>
      <c r="J23" s="36">
        <f t="shared" si="1"/>
        <v>8688</v>
      </c>
      <c r="K23" s="36">
        <f t="shared" si="1"/>
        <v>1254347</v>
      </c>
      <c r="L23" s="36">
        <f t="shared" si="1"/>
        <v>377215</v>
      </c>
      <c r="M23" s="37">
        <f t="shared" si="2"/>
        <v>3078757</v>
      </c>
    </row>
    <row r="24" spans="1:13" ht="10.5" customHeight="1" x14ac:dyDescent="0.2">
      <c r="A24" s="33" t="s">
        <v>56</v>
      </c>
      <c r="B24" s="34">
        <v>38733753</v>
      </c>
      <c r="C24" s="34">
        <v>49876394</v>
      </c>
      <c r="D24" s="34">
        <v>1731135</v>
      </c>
      <c r="E24" s="34">
        <v>63882407</v>
      </c>
      <c r="F24" s="34">
        <v>7325264</v>
      </c>
      <c r="G24" s="35">
        <v>161548953</v>
      </c>
      <c r="H24" s="36">
        <f t="shared" si="1"/>
        <v>2130356</v>
      </c>
      <c r="I24" s="36">
        <f t="shared" si="1"/>
        <v>2743202</v>
      </c>
      <c r="J24" s="36">
        <f t="shared" si="1"/>
        <v>95212</v>
      </c>
      <c r="K24" s="36">
        <f t="shared" si="1"/>
        <v>3513532</v>
      </c>
      <c r="L24" s="36">
        <f t="shared" si="1"/>
        <v>402890</v>
      </c>
      <c r="M24" s="37">
        <f t="shared" si="2"/>
        <v>8885192</v>
      </c>
    </row>
    <row r="25" spans="1:13" ht="11.25" customHeight="1" x14ac:dyDescent="0.2">
      <c r="A25" s="33" t="s">
        <v>57</v>
      </c>
      <c r="B25" s="34">
        <v>67268</v>
      </c>
      <c r="C25" s="34">
        <v>242367</v>
      </c>
      <c r="D25" s="34">
        <v>154586</v>
      </c>
      <c r="E25" s="34">
        <v>21104322</v>
      </c>
      <c r="F25" s="34">
        <v>12674527</v>
      </c>
      <c r="G25" s="35">
        <v>34243070</v>
      </c>
      <c r="H25" s="36">
        <f t="shared" si="1"/>
        <v>3700</v>
      </c>
      <c r="I25" s="36">
        <f t="shared" si="1"/>
        <v>13330</v>
      </c>
      <c r="J25" s="36">
        <f t="shared" si="1"/>
        <v>8502</v>
      </c>
      <c r="K25" s="36">
        <f t="shared" si="1"/>
        <v>1160738</v>
      </c>
      <c r="L25" s="36">
        <f t="shared" si="1"/>
        <v>697099</v>
      </c>
      <c r="M25" s="37">
        <f t="shared" si="2"/>
        <v>1883369</v>
      </c>
    </row>
    <row r="26" spans="1:13" ht="11.25" customHeight="1" x14ac:dyDescent="0.2">
      <c r="A26" s="33" t="s">
        <v>58</v>
      </c>
      <c r="B26" s="34">
        <v>321250</v>
      </c>
      <c r="C26" s="34">
        <v>24800725</v>
      </c>
      <c r="D26" s="34">
        <v>106185</v>
      </c>
      <c r="E26" s="34">
        <v>51272</v>
      </c>
      <c r="F26" s="34">
        <v>3713459</v>
      </c>
      <c r="G26" s="35">
        <v>28992891</v>
      </c>
      <c r="H26" s="36">
        <f t="shared" si="1"/>
        <v>17669</v>
      </c>
      <c r="I26" s="36">
        <f t="shared" si="1"/>
        <v>1364040</v>
      </c>
      <c r="J26" s="36">
        <f t="shared" si="1"/>
        <v>5840</v>
      </c>
      <c r="K26" s="36">
        <f t="shared" si="1"/>
        <v>2820</v>
      </c>
      <c r="L26" s="36">
        <f t="shared" si="1"/>
        <v>204240</v>
      </c>
      <c r="M26" s="37">
        <f t="shared" si="2"/>
        <v>1594609</v>
      </c>
    </row>
    <row r="27" spans="1:13" ht="11.25" customHeight="1" x14ac:dyDescent="0.2">
      <c r="A27" s="33" t="s">
        <v>59</v>
      </c>
      <c r="B27" s="34">
        <v>430134</v>
      </c>
      <c r="C27" s="34">
        <v>622378</v>
      </c>
      <c r="D27" s="34">
        <v>11202526</v>
      </c>
      <c r="E27" s="34">
        <v>1382883</v>
      </c>
      <c r="F27" s="34">
        <v>18686432</v>
      </c>
      <c r="G27" s="35">
        <v>32324353</v>
      </c>
      <c r="H27" s="36">
        <f t="shared" si="1"/>
        <v>23657</v>
      </c>
      <c r="I27" s="36">
        <f t="shared" si="1"/>
        <v>34231</v>
      </c>
      <c r="J27" s="36">
        <f t="shared" si="1"/>
        <v>616139</v>
      </c>
      <c r="K27" s="36">
        <f t="shared" si="1"/>
        <v>76059</v>
      </c>
      <c r="L27" s="36">
        <f t="shared" si="1"/>
        <v>1027754</v>
      </c>
      <c r="M27" s="37">
        <f t="shared" si="2"/>
        <v>1777840</v>
      </c>
    </row>
    <row r="28" spans="1:13" ht="11.25" customHeight="1" x14ac:dyDescent="0.2">
      <c r="A28" s="33" t="s">
        <v>60</v>
      </c>
      <c r="B28" s="34">
        <v>485170</v>
      </c>
      <c r="C28" s="34">
        <v>293451</v>
      </c>
      <c r="D28" s="34">
        <v>6168112</v>
      </c>
      <c r="E28" s="34">
        <v>153630</v>
      </c>
      <c r="F28" s="34">
        <v>14765109</v>
      </c>
      <c r="G28" s="35">
        <v>21865472</v>
      </c>
      <c r="H28" s="36">
        <f t="shared" si="1"/>
        <v>26684</v>
      </c>
      <c r="I28" s="36">
        <f t="shared" si="1"/>
        <v>16140</v>
      </c>
      <c r="J28" s="36">
        <f t="shared" si="1"/>
        <v>339246</v>
      </c>
      <c r="K28" s="36">
        <f t="shared" si="1"/>
        <v>8450</v>
      </c>
      <c r="L28" s="36">
        <f t="shared" si="1"/>
        <v>812081</v>
      </c>
      <c r="M28" s="37">
        <f t="shared" si="2"/>
        <v>1202601</v>
      </c>
    </row>
    <row r="29" spans="1:13" ht="11.25" customHeight="1" x14ac:dyDescent="0.2">
      <c r="A29" s="33" t="s">
        <v>61</v>
      </c>
      <c r="B29" s="34">
        <v>113968</v>
      </c>
      <c r="C29" s="34">
        <v>280963</v>
      </c>
      <c r="D29" s="34">
        <v>46402</v>
      </c>
      <c r="E29" s="34">
        <v>20031293</v>
      </c>
      <c r="F29" s="34">
        <v>6671122</v>
      </c>
      <c r="G29" s="35">
        <v>27143748</v>
      </c>
      <c r="H29" s="36">
        <f t="shared" si="1"/>
        <v>6268</v>
      </c>
      <c r="I29" s="36">
        <f t="shared" si="1"/>
        <v>15453</v>
      </c>
      <c r="J29" s="36">
        <f t="shared" si="1"/>
        <v>2552</v>
      </c>
      <c r="K29" s="36">
        <f t="shared" si="1"/>
        <v>1101721</v>
      </c>
      <c r="L29" s="36">
        <f t="shared" si="1"/>
        <v>366912</v>
      </c>
      <c r="M29" s="37">
        <f t="shared" si="2"/>
        <v>1492906</v>
      </c>
    </row>
    <row r="30" spans="1:13" ht="11.25" customHeight="1" x14ac:dyDescent="0.2">
      <c r="A30" s="33" t="s">
        <v>62</v>
      </c>
      <c r="B30" s="34">
        <v>21975855</v>
      </c>
      <c r="C30" s="34">
        <v>499533</v>
      </c>
      <c r="D30" s="34">
        <v>324919</v>
      </c>
      <c r="E30" s="34">
        <v>94298</v>
      </c>
      <c r="F30" s="34">
        <v>608586</v>
      </c>
      <c r="G30" s="35">
        <v>23503191</v>
      </c>
      <c r="H30" s="36">
        <f t="shared" si="1"/>
        <v>1208672</v>
      </c>
      <c r="I30" s="36">
        <f t="shared" si="1"/>
        <v>27474</v>
      </c>
      <c r="J30" s="36">
        <f t="shared" si="1"/>
        <v>17871</v>
      </c>
      <c r="K30" s="36">
        <f t="shared" si="1"/>
        <v>5186</v>
      </c>
      <c r="L30" s="36">
        <f t="shared" si="1"/>
        <v>33472</v>
      </c>
      <c r="M30" s="37">
        <f t="shared" si="2"/>
        <v>1292675</v>
      </c>
    </row>
    <row r="31" spans="1:13" ht="11.25" customHeight="1" x14ac:dyDescent="0.2">
      <c r="A31" s="33" t="s">
        <v>63</v>
      </c>
      <c r="B31" s="34">
        <v>48079401</v>
      </c>
      <c r="C31" s="34">
        <v>1700542</v>
      </c>
      <c r="D31" s="34">
        <v>4421388</v>
      </c>
      <c r="E31" s="34">
        <v>89900</v>
      </c>
      <c r="F31" s="34">
        <v>11437639</v>
      </c>
      <c r="G31" s="35">
        <v>65728870</v>
      </c>
      <c r="H31" s="36">
        <f t="shared" si="1"/>
        <v>2644367</v>
      </c>
      <c r="I31" s="36">
        <f t="shared" si="1"/>
        <v>93530</v>
      </c>
      <c r="J31" s="36">
        <f t="shared" si="1"/>
        <v>243176</v>
      </c>
      <c r="K31" s="36">
        <f t="shared" si="1"/>
        <v>4945</v>
      </c>
      <c r="L31" s="36">
        <f t="shared" si="1"/>
        <v>629070</v>
      </c>
      <c r="M31" s="37">
        <f t="shared" si="2"/>
        <v>3615088</v>
      </c>
    </row>
    <row r="32" spans="1:13" ht="11.25" customHeight="1" x14ac:dyDescent="0.2">
      <c r="A32" s="33" t="s">
        <v>64</v>
      </c>
      <c r="B32" s="34">
        <v>419210</v>
      </c>
      <c r="C32" s="34">
        <v>1063641</v>
      </c>
      <c r="D32" s="34">
        <v>66614</v>
      </c>
      <c r="E32" s="34">
        <v>11117879</v>
      </c>
      <c r="F32" s="34">
        <v>8466856</v>
      </c>
      <c r="G32" s="35">
        <v>21134200</v>
      </c>
      <c r="H32" s="36">
        <f t="shared" si="1"/>
        <v>23057</v>
      </c>
      <c r="I32" s="36">
        <f t="shared" si="1"/>
        <v>58500</v>
      </c>
      <c r="J32" s="36">
        <f t="shared" si="1"/>
        <v>3664</v>
      </c>
      <c r="K32" s="36">
        <f t="shared" si="1"/>
        <v>611483</v>
      </c>
      <c r="L32" s="36">
        <f t="shared" si="1"/>
        <v>465677</v>
      </c>
      <c r="M32" s="37">
        <f t="shared" si="2"/>
        <v>1162381</v>
      </c>
    </row>
    <row r="33" spans="1:13" ht="11.25" customHeight="1" x14ac:dyDescent="0.2">
      <c r="A33" s="33" t="s">
        <v>65</v>
      </c>
      <c r="B33" s="34">
        <v>417418</v>
      </c>
      <c r="C33" s="34">
        <v>18623709</v>
      </c>
      <c r="D33" s="34">
        <v>148326</v>
      </c>
      <c r="E33" s="34">
        <v>28498</v>
      </c>
      <c r="F33" s="34">
        <v>3265612</v>
      </c>
      <c r="G33" s="35">
        <v>22483563</v>
      </c>
      <c r="H33" s="36">
        <f t="shared" si="1"/>
        <v>22958</v>
      </c>
      <c r="I33" s="36">
        <f t="shared" si="1"/>
        <v>1024304</v>
      </c>
      <c r="J33" s="36">
        <f t="shared" si="1"/>
        <v>8158</v>
      </c>
      <c r="K33" s="36">
        <f t="shared" si="1"/>
        <v>1567</v>
      </c>
      <c r="L33" s="36">
        <f t="shared" si="1"/>
        <v>179609</v>
      </c>
      <c r="M33" s="37">
        <f t="shared" si="2"/>
        <v>1236596</v>
      </c>
    </row>
    <row r="34" spans="1:13" ht="11.25" customHeight="1" x14ac:dyDescent="0.2">
      <c r="A34" s="33" t="s">
        <v>66</v>
      </c>
      <c r="B34" s="34">
        <v>655637</v>
      </c>
      <c r="C34" s="34">
        <v>1025408</v>
      </c>
      <c r="D34" s="34">
        <v>13504509</v>
      </c>
      <c r="E34" s="34">
        <v>151617</v>
      </c>
      <c r="F34" s="34">
        <v>18403551</v>
      </c>
      <c r="G34" s="35">
        <v>33740722</v>
      </c>
      <c r="H34" s="36">
        <f t="shared" si="1"/>
        <v>36060</v>
      </c>
      <c r="I34" s="36">
        <f t="shared" si="1"/>
        <v>56397</v>
      </c>
      <c r="J34" s="36">
        <f t="shared" si="1"/>
        <v>742748</v>
      </c>
      <c r="K34" s="36">
        <f t="shared" si="1"/>
        <v>8339</v>
      </c>
      <c r="L34" s="36">
        <f t="shared" si="1"/>
        <v>1012195</v>
      </c>
      <c r="M34" s="37">
        <f t="shared" si="2"/>
        <v>1855739</v>
      </c>
    </row>
    <row r="35" spans="1:13" ht="11.25" customHeight="1" x14ac:dyDescent="0.2">
      <c r="A35" s="33" t="s">
        <v>67</v>
      </c>
      <c r="B35" s="34">
        <v>684848</v>
      </c>
      <c r="C35" s="34">
        <v>19650875</v>
      </c>
      <c r="D35" s="34">
        <v>308323</v>
      </c>
      <c r="E35" s="34">
        <v>34962</v>
      </c>
      <c r="F35" s="34">
        <v>3422458</v>
      </c>
      <c r="G35" s="35">
        <v>24101466</v>
      </c>
      <c r="H35" s="36">
        <f t="shared" si="1"/>
        <v>37667</v>
      </c>
      <c r="I35" s="36">
        <f t="shared" si="1"/>
        <v>1080798</v>
      </c>
      <c r="J35" s="36">
        <f t="shared" si="1"/>
        <v>16958</v>
      </c>
      <c r="K35" s="36">
        <f t="shared" si="1"/>
        <v>1923</v>
      </c>
      <c r="L35" s="36">
        <f t="shared" si="1"/>
        <v>188235</v>
      </c>
      <c r="M35" s="37">
        <f t="shared" si="2"/>
        <v>1325581</v>
      </c>
    </row>
    <row r="36" spans="1:13" ht="11.25" customHeight="1" x14ac:dyDescent="0.2">
      <c r="A36" s="33" t="s">
        <v>68</v>
      </c>
      <c r="B36" s="34">
        <v>178678</v>
      </c>
      <c r="C36" s="34">
        <v>212747</v>
      </c>
      <c r="D36" s="34">
        <v>73571</v>
      </c>
      <c r="E36" s="34">
        <v>14121988</v>
      </c>
      <c r="F36" s="34">
        <v>14368258</v>
      </c>
      <c r="G36" s="35">
        <v>28955242</v>
      </c>
      <c r="H36" s="36">
        <f t="shared" si="1"/>
        <v>9827</v>
      </c>
      <c r="I36" s="36">
        <f t="shared" si="1"/>
        <v>11701</v>
      </c>
      <c r="J36" s="36">
        <f t="shared" si="1"/>
        <v>4046</v>
      </c>
      <c r="K36" s="36">
        <f t="shared" si="1"/>
        <v>776709</v>
      </c>
      <c r="L36" s="36">
        <f t="shared" si="1"/>
        <v>790254</v>
      </c>
      <c r="M36" s="37">
        <f t="shared" si="2"/>
        <v>1592537</v>
      </c>
    </row>
    <row r="37" spans="1:13" ht="11.25" customHeight="1" x14ac:dyDescent="0.2">
      <c r="A37" s="33" t="s">
        <v>69</v>
      </c>
      <c r="B37" s="34">
        <v>25465955</v>
      </c>
      <c r="C37" s="34">
        <v>793221</v>
      </c>
      <c r="D37" s="34">
        <v>312011</v>
      </c>
      <c r="E37" s="34">
        <v>72404</v>
      </c>
      <c r="F37" s="34">
        <v>30777366</v>
      </c>
      <c r="G37" s="35">
        <v>57420957</v>
      </c>
      <c r="H37" s="36">
        <f t="shared" si="1"/>
        <v>1400628</v>
      </c>
      <c r="I37" s="36">
        <f t="shared" si="1"/>
        <v>43627</v>
      </c>
      <c r="J37" s="36">
        <f t="shared" si="1"/>
        <v>17161</v>
      </c>
      <c r="K37" s="36">
        <f t="shared" si="1"/>
        <v>3982</v>
      </c>
      <c r="L37" s="36">
        <f t="shared" si="1"/>
        <v>1692755</v>
      </c>
      <c r="M37" s="37">
        <f t="shared" si="2"/>
        <v>3158153</v>
      </c>
    </row>
    <row r="38" spans="1:13" ht="11.25" customHeight="1" x14ac:dyDescent="0.2">
      <c r="A38" s="33" t="s">
        <v>70</v>
      </c>
      <c r="B38" s="34">
        <v>478075</v>
      </c>
      <c r="C38" s="34">
        <v>1937083</v>
      </c>
      <c r="D38" s="34">
        <v>79123</v>
      </c>
      <c r="E38" s="34">
        <v>13591459</v>
      </c>
      <c r="F38" s="34">
        <v>7772582</v>
      </c>
      <c r="G38" s="35">
        <v>23858322</v>
      </c>
      <c r="H38" s="36">
        <f t="shared" si="1"/>
        <v>26294</v>
      </c>
      <c r="I38" s="36">
        <f t="shared" si="1"/>
        <v>106540</v>
      </c>
      <c r="J38" s="36">
        <f t="shared" si="1"/>
        <v>4352</v>
      </c>
      <c r="K38" s="36">
        <f t="shared" si="1"/>
        <v>747530</v>
      </c>
      <c r="L38" s="36">
        <f t="shared" si="1"/>
        <v>427492</v>
      </c>
      <c r="M38" s="37">
        <f t="shared" si="2"/>
        <v>1312208</v>
      </c>
    </row>
    <row r="39" spans="1:13" ht="11.25" customHeight="1" x14ac:dyDescent="0.2">
      <c r="A39" s="33" t="s">
        <v>71</v>
      </c>
      <c r="B39" s="34">
        <v>91889</v>
      </c>
      <c r="C39" s="34">
        <v>446593</v>
      </c>
      <c r="D39" s="34">
        <v>18733947</v>
      </c>
      <c r="E39" s="34">
        <v>129145</v>
      </c>
      <c r="F39" s="34">
        <v>243049</v>
      </c>
      <c r="G39" s="35">
        <v>19644623</v>
      </c>
      <c r="H39" s="36">
        <f t="shared" si="1"/>
        <v>5054</v>
      </c>
      <c r="I39" s="36">
        <f t="shared" si="1"/>
        <v>24563</v>
      </c>
      <c r="J39" s="36">
        <f t="shared" si="1"/>
        <v>1030367</v>
      </c>
      <c r="K39" s="36">
        <f t="shared" si="1"/>
        <v>7103</v>
      </c>
      <c r="L39" s="36">
        <f t="shared" si="1"/>
        <v>13368</v>
      </c>
      <c r="M39" s="37">
        <f t="shared" si="2"/>
        <v>1080455</v>
      </c>
    </row>
    <row r="40" spans="1:13" ht="11.25" customHeight="1" x14ac:dyDescent="0.2">
      <c r="A40" s="33" t="s">
        <v>72</v>
      </c>
      <c r="B40" s="34">
        <v>599332</v>
      </c>
      <c r="C40" s="34">
        <v>29664429</v>
      </c>
      <c r="D40" s="34">
        <v>451130</v>
      </c>
      <c r="E40" s="34">
        <v>45645</v>
      </c>
      <c r="F40" s="34">
        <v>11749209</v>
      </c>
      <c r="G40" s="35">
        <v>42509745</v>
      </c>
      <c r="H40" s="36">
        <f t="shared" si="1"/>
        <v>32963</v>
      </c>
      <c r="I40" s="36">
        <f t="shared" si="1"/>
        <v>1631544</v>
      </c>
      <c r="J40" s="36">
        <f t="shared" si="1"/>
        <v>24812</v>
      </c>
      <c r="K40" s="36">
        <f t="shared" si="1"/>
        <v>2510</v>
      </c>
      <c r="L40" s="36">
        <f t="shared" si="1"/>
        <v>646206</v>
      </c>
      <c r="M40" s="37">
        <f t="shared" si="2"/>
        <v>2338035</v>
      </c>
    </row>
    <row r="41" spans="1:13" ht="11.25" customHeight="1" x14ac:dyDescent="0.2">
      <c r="A41" s="33" t="s">
        <v>73</v>
      </c>
      <c r="B41" s="34">
        <v>814796</v>
      </c>
      <c r="C41" s="34">
        <v>476783</v>
      </c>
      <c r="D41" s="34">
        <v>668999</v>
      </c>
      <c r="E41" s="34">
        <v>18129285</v>
      </c>
      <c r="F41" s="34">
        <v>28797639</v>
      </c>
      <c r="G41" s="35">
        <v>48887502</v>
      </c>
      <c r="H41" s="36">
        <f t="shared" si="1"/>
        <v>44814</v>
      </c>
      <c r="I41" s="36">
        <f t="shared" si="1"/>
        <v>26223</v>
      </c>
      <c r="J41" s="36">
        <f t="shared" si="1"/>
        <v>36795</v>
      </c>
      <c r="K41" s="36">
        <f t="shared" si="1"/>
        <v>997111</v>
      </c>
      <c r="L41" s="36">
        <f t="shared" si="1"/>
        <v>1583870</v>
      </c>
      <c r="M41" s="37">
        <f t="shared" si="2"/>
        <v>2688813</v>
      </c>
    </row>
    <row r="42" spans="1:13" ht="11.25" customHeight="1" x14ac:dyDescent="0.2">
      <c r="A42" s="33" t="s">
        <v>74</v>
      </c>
      <c r="B42" s="34">
        <v>25487379</v>
      </c>
      <c r="C42" s="34">
        <v>413267</v>
      </c>
      <c r="D42" s="34">
        <v>438802</v>
      </c>
      <c r="E42" s="34">
        <v>140104</v>
      </c>
      <c r="F42" s="34">
        <v>3391767</v>
      </c>
      <c r="G42" s="35">
        <v>29871319</v>
      </c>
      <c r="H42" s="36">
        <f t="shared" si="1"/>
        <v>1401806</v>
      </c>
      <c r="I42" s="36">
        <f t="shared" si="1"/>
        <v>22730</v>
      </c>
      <c r="J42" s="36">
        <f t="shared" si="1"/>
        <v>24134</v>
      </c>
      <c r="K42" s="36">
        <f t="shared" si="1"/>
        <v>7706</v>
      </c>
      <c r="L42" s="36">
        <f t="shared" si="1"/>
        <v>186547</v>
      </c>
      <c r="M42" s="37">
        <f t="shared" si="2"/>
        <v>1642923</v>
      </c>
    </row>
    <row r="43" spans="1:13" ht="11.25" customHeight="1" x14ac:dyDescent="0.2">
      <c r="A43" s="33" t="s">
        <v>75</v>
      </c>
      <c r="B43" s="34">
        <v>32748450</v>
      </c>
      <c r="C43" s="34">
        <v>9163367</v>
      </c>
      <c r="D43" s="34">
        <v>40216909</v>
      </c>
      <c r="E43" s="34">
        <v>2490659</v>
      </c>
      <c r="F43" s="34">
        <v>32931972</v>
      </c>
      <c r="G43" s="35">
        <v>117551357</v>
      </c>
      <c r="H43" s="36">
        <f t="shared" si="1"/>
        <v>1801165</v>
      </c>
      <c r="I43" s="36">
        <f t="shared" si="1"/>
        <v>503985</v>
      </c>
      <c r="J43" s="36">
        <f t="shared" si="1"/>
        <v>2211930</v>
      </c>
      <c r="K43" s="36">
        <f t="shared" si="1"/>
        <v>136986</v>
      </c>
      <c r="L43" s="36">
        <f t="shared" si="1"/>
        <v>1811258</v>
      </c>
      <c r="M43" s="37">
        <f t="shared" si="2"/>
        <v>6465324</v>
      </c>
    </row>
    <row r="44" spans="1:13" ht="11.25" customHeight="1" x14ac:dyDescent="0.2">
      <c r="A44" s="33" t="s">
        <v>76</v>
      </c>
      <c r="B44" s="34">
        <v>397193</v>
      </c>
      <c r="C44" s="34">
        <v>1099423</v>
      </c>
      <c r="D44" s="34">
        <v>88756</v>
      </c>
      <c r="E44" s="34">
        <v>6417754</v>
      </c>
      <c r="F44" s="34">
        <v>32784741</v>
      </c>
      <c r="G44" s="35">
        <v>40787867</v>
      </c>
      <c r="H44" s="36">
        <f t="shared" si="1"/>
        <v>21846</v>
      </c>
      <c r="I44" s="36">
        <f t="shared" si="1"/>
        <v>60468</v>
      </c>
      <c r="J44" s="36">
        <f t="shared" si="1"/>
        <v>4882</v>
      </c>
      <c r="K44" s="36">
        <f t="shared" si="1"/>
        <v>352976</v>
      </c>
      <c r="L44" s="36">
        <f t="shared" si="1"/>
        <v>1803161</v>
      </c>
      <c r="M44" s="37">
        <f t="shared" si="2"/>
        <v>2243333</v>
      </c>
    </row>
    <row r="45" spans="1:13" ht="11.25" customHeight="1" x14ac:dyDescent="0.2">
      <c r="A45" s="33" t="s">
        <v>77</v>
      </c>
      <c r="B45" s="34">
        <v>836545</v>
      </c>
      <c r="C45" s="34">
        <v>1159240</v>
      </c>
      <c r="D45" s="34">
        <v>6200392</v>
      </c>
      <c r="E45" s="34">
        <v>179556</v>
      </c>
      <c r="F45" s="34">
        <v>27408090</v>
      </c>
      <c r="G45" s="35">
        <v>35783823</v>
      </c>
      <c r="H45" s="36">
        <f t="shared" si="1"/>
        <v>46010</v>
      </c>
      <c r="I45" s="36">
        <f t="shared" si="1"/>
        <v>63758</v>
      </c>
      <c r="J45" s="36">
        <f t="shared" si="1"/>
        <v>341022</v>
      </c>
      <c r="K45" s="36">
        <f t="shared" si="1"/>
        <v>9876</v>
      </c>
      <c r="L45" s="36">
        <f t="shared" si="1"/>
        <v>1507445</v>
      </c>
      <c r="M45" s="37">
        <f t="shared" si="2"/>
        <v>1968111</v>
      </c>
    </row>
    <row r="46" spans="1:13" ht="11.25" customHeight="1" x14ac:dyDescent="0.2">
      <c r="A46" s="33" t="s">
        <v>78</v>
      </c>
      <c r="B46" s="34">
        <v>289249</v>
      </c>
      <c r="C46" s="34">
        <v>206827</v>
      </c>
      <c r="D46" s="34">
        <v>8022010</v>
      </c>
      <c r="E46" s="34">
        <v>72650</v>
      </c>
      <c r="F46" s="34">
        <v>10984296</v>
      </c>
      <c r="G46" s="35">
        <v>19575032</v>
      </c>
      <c r="H46" s="36">
        <f t="shared" si="1"/>
        <v>15909</v>
      </c>
      <c r="I46" s="36">
        <f t="shared" si="1"/>
        <v>11375</v>
      </c>
      <c r="J46" s="36">
        <f t="shared" si="1"/>
        <v>441211</v>
      </c>
      <c r="K46" s="36">
        <f t="shared" si="1"/>
        <v>3996</v>
      </c>
      <c r="L46" s="36">
        <f t="shared" si="1"/>
        <v>604136</v>
      </c>
      <c r="M46" s="37">
        <f t="shared" si="2"/>
        <v>1076627</v>
      </c>
    </row>
    <row r="47" spans="1:13" ht="11.25" customHeight="1" x14ac:dyDescent="0.2">
      <c r="A47" s="33" t="s">
        <v>79</v>
      </c>
      <c r="B47" s="34">
        <v>1768418</v>
      </c>
      <c r="C47" s="34">
        <v>1596917</v>
      </c>
      <c r="D47" s="34">
        <v>10888496</v>
      </c>
      <c r="E47" s="34">
        <v>161458</v>
      </c>
      <c r="F47" s="34">
        <v>20954780</v>
      </c>
      <c r="G47" s="35">
        <v>35370069</v>
      </c>
      <c r="H47" s="36">
        <f t="shared" si="1"/>
        <v>97263</v>
      </c>
      <c r="I47" s="36">
        <f t="shared" si="1"/>
        <v>87830</v>
      </c>
      <c r="J47" s="36">
        <f t="shared" si="1"/>
        <v>598867</v>
      </c>
      <c r="K47" s="36">
        <f t="shared" si="1"/>
        <v>8880</v>
      </c>
      <c r="L47" s="36">
        <f t="shared" si="1"/>
        <v>1152513</v>
      </c>
      <c r="M47" s="37">
        <f t="shared" si="2"/>
        <v>1945353</v>
      </c>
    </row>
    <row r="48" spans="1:13" ht="11.25" customHeight="1" x14ac:dyDescent="0.2">
      <c r="A48" s="33" t="s">
        <v>80</v>
      </c>
      <c r="B48" s="34">
        <v>49077031</v>
      </c>
      <c r="C48" s="34">
        <v>837417</v>
      </c>
      <c r="D48" s="34">
        <v>582597</v>
      </c>
      <c r="E48" s="34">
        <v>227680</v>
      </c>
      <c r="F48" s="34">
        <v>6143686</v>
      </c>
      <c r="G48" s="35">
        <v>56868411</v>
      </c>
      <c r="H48" s="36">
        <f t="shared" si="1"/>
        <v>2699237</v>
      </c>
      <c r="I48" s="36">
        <f t="shared" si="1"/>
        <v>46058</v>
      </c>
      <c r="J48" s="36">
        <f t="shared" si="1"/>
        <v>32043</v>
      </c>
      <c r="K48" s="36">
        <f t="shared" si="1"/>
        <v>12522</v>
      </c>
      <c r="L48" s="36">
        <f t="shared" si="1"/>
        <v>337903</v>
      </c>
      <c r="M48" s="37">
        <f t="shared" si="2"/>
        <v>3127763</v>
      </c>
    </row>
    <row r="49" spans="1:13" ht="11.25" customHeight="1" x14ac:dyDescent="0.2">
      <c r="A49" s="33" t="s">
        <v>81</v>
      </c>
      <c r="B49" s="34">
        <v>299893</v>
      </c>
      <c r="C49" s="34">
        <v>15954053</v>
      </c>
      <c r="D49" s="34">
        <v>106488</v>
      </c>
      <c r="E49" s="34">
        <v>40689</v>
      </c>
      <c r="F49" s="34">
        <v>1330201</v>
      </c>
      <c r="G49" s="35">
        <v>17731324</v>
      </c>
      <c r="H49" s="36">
        <f t="shared" si="1"/>
        <v>16494</v>
      </c>
      <c r="I49" s="36">
        <f t="shared" si="1"/>
        <v>877473</v>
      </c>
      <c r="J49" s="36">
        <f t="shared" si="1"/>
        <v>5857</v>
      </c>
      <c r="K49" s="36">
        <f t="shared" si="1"/>
        <v>2238</v>
      </c>
      <c r="L49" s="36">
        <f t="shared" si="1"/>
        <v>73161</v>
      </c>
      <c r="M49" s="37">
        <f t="shared" si="2"/>
        <v>975223</v>
      </c>
    </row>
    <row r="50" spans="1:13" ht="11.25" customHeight="1" x14ac:dyDescent="0.2">
      <c r="A50" s="33" t="s">
        <v>82</v>
      </c>
      <c r="B50" s="34">
        <v>100389</v>
      </c>
      <c r="C50" s="34">
        <v>158112</v>
      </c>
      <c r="D50" s="34">
        <v>28270</v>
      </c>
      <c r="E50" s="34">
        <v>10603440</v>
      </c>
      <c r="F50" s="34">
        <v>10629968</v>
      </c>
      <c r="G50" s="35">
        <v>21520179</v>
      </c>
      <c r="H50" s="36">
        <f t="shared" si="1"/>
        <v>5521</v>
      </c>
      <c r="I50" s="36">
        <f t="shared" si="1"/>
        <v>8696</v>
      </c>
      <c r="J50" s="36">
        <f t="shared" si="1"/>
        <v>1555</v>
      </c>
      <c r="K50" s="36">
        <f t="shared" si="1"/>
        <v>583189</v>
      </c>
      <c r="L50" s="36">
        <f t="shared" si="1"/>
        <v>584648</v>
      </c>
      <c r="M50" s="37">
        <f t="shared" si="2"/>
        <v>1183609</v>
      </c>
    </row>
    <row r="51" spans="1:13" ht="11.25" customHeight="1" x14ac:dyDescent="0.2">
      <c r="A51" s="33" t="s">
        <v>83</v>
      </c>
      <c r="B51" s="34">
        <v>46374655</v>
      </c>
      <c r="C51" s="34">
        <v>7618937</v>
      </c>
      <c r="D51" s="34">
        <v>551697</v>
      </c>
      <c r="E51" s="34">
        <v>2317380</v>
      </c>
      <c r="F51" s="34">
        <v>11477403</v>
      </c>
      <c r="G51" s="35">
        <v>68340072</v>
      </c>
      <c r="H51" s="36">
        <f t="shared" si="1"/>
        <v>2550606</v>
      </c>
      <c r="I51" s="36">
        <f t="shared" si="1"/>
        <v>419042</v>
      </c>
      <c r="J51" s="36">
        <f t="shared" si="1"/>
        <v>30343</v>
      </c>
      <c r="K51" s="36">
        <f t="shared" si="1"/>
        <v>127456</v>
      </c>
      <c r="L51" s="36">
        <f t="shared" si="1"/>
        <v>631257</v>
      </c>
      <c r="M51" s="37">
        <f t="shared" si="2"/>
        <v>3758704</v>
      </c>
    </row>
    <row r="52" spans="1:13" ht="11.25" customHeight="1" x14ac:dyDescent="0.2">
      <c r="A52" s="33" t="s">
        <v>84</v>
      </c>
      <c r="B52" s="34">
        <v>897889</v>
      </c>
      <c r="C52" s="34">
        <v>15341244</v>
      </c>
      <c r="D52" s="34">
        <v>169375</v>
      </c>
      <c r="E52" s="34">
        <v>35500009</v>
      </c>
      <c r="F52" s="34">
        <v>10159928</v>
      </c>
      <c r="G52" s="35">
        <v>62068445</v>
      </c>
      <c r="H52" s="36">
        <f t="shared" si="1"/>
        <v>49384</v>
      </c>
      <c r="I52" s="36">
        <f t="shared" si="1"/>
        <v>843768</v>
      </c>
      <c r="J52" s="36">
        <f t="shared" si="1"/>
        <v>9316</v>
      </c>
      <c r="K52" s="36">
        <f t="shared" si="1"/>
        <v>1952500</v>
      </c>
      <c r="L52" s="36">
        <f t="shared" si="1"/>
        <v>558796</v>
      </c>
      <c r="M52" s="37">
        <f t="shared" si="2"/>
        <v>3413764</v>
      </c>
    </row>
    <row r="53" spans="1:13" ht="11.25" customHeight="1" x14ac:dyDescent="0.2">
      <c r="A53" s="33" t="s">
        <v>85</v>
      </c>
      <c r="B53" s="34">
        <v>384710</v>
      </c>
      <c r="C53" s="34">
        <v>332852</v>
      </c>
      <c r="D53" s="34">
        <v>192271</v>
      </c>
      <c r="E53" s="34">
        <v>8468218</v>
      </c>
      <c r="F53" s="34">
        <v>24385930</v>
      </c>
      <c r="G53" s="35">
        <v>33763981</v>
      </c>
      <c r="H53" s="36">
        <f t="shared" si="1"/>
        <v>21159</v>
      </c>
      <c r="I53" s="36">
        <f t="shared" si="1"/>
        <v>18307</v>
      </c>
      <c r="J53" s="36">
        <f t="shared" si="1"/>
        <v>10575</v>
      </c>
      <c r="K53" s="36">
        <f t="shared" si="1"/>
        <v>465752</v>
      </c>
      <c r="L53" s="36">
        <f t="shared" si="1"/>
        <v>1341226</v>
      </c>
      <c r="M53" s="37">
        <f t="shared" si="2"/>
        <v>1857019</v>
      </c>
    </row>
    <row r="54" spans="1:13" ht="11.25" customHeight="1" x14ac:dyDescent="0.2">
      <c r="A54" s="33" t="s">
        <v>86</v>
      </c>
      <c r="B54" s="34">
        <v>2040460</v>
      </c>
      <c r="C54" s="34">
        <v>3634841</v>
      </c>
      <c r="D54" s="34">
        <v>168599</v>
      </c>
      <c r="E54" s="34">
        <v>33264767</v>
      </c>
      <c r="F54" s="34">
        <v>817355</v>
      </c>
      <c r="G54" s="35">
        <v>39926022</v>
      </c>
      <c r="H54" s="36">
        <f t="shared" si="1"/>
        <v>112225</v>
      </c>
      <c r="I54" s="36">
        <f t="shared" si="1"/>
        <v>199916</v>
      </c>
      <c r="J54" s="36">
        <f t="shared" si="1"/>
        <v>9273</v>
      </c>
      <c r="K54" s="36">
        <f t="shared" si="1"/>
        <v>1829562</v>
      </c>
      <c r="L54" s="36">
        <f t="shared" si="1"/>
        <v>44955</v>
      </c>
      <c r="M54" s="37">
        <f t="shared" si="2"/>
        <v>2195931</v>
      </c>
    </row>
    <row r="55" spans="1:13" ht="11.25" customHeight="1" x14ac:dyDescent="0.2">
      <c r="A55" s="33" t="s">
        <v>87</v>
      </c>
      <c r="B55" s="34">
        <v>597297</v>
      </c>
      <c r="C55" s="34">
        <v>295494</v>
      </c>
      <c r="D55" s="34">
        <v>12156608</v>
      </c>
      <c r="E55" s="34">
        <v>56134</v>
      </c>
      <c r="F55" s="34">
        <v>14721932</v>
      </c>
      <c r="G55" s="35">
        <v>27827465</v>
      </c>
      <c r="H55" s="36">
        <f t="shared" si="1"/>
        <v>32851</v>
      </c>
      <c r="I55" s="36">
        <f t="shared" si="1"/>
        <v>16252</v>
      </c>
      <c r="J55" s="36">
        <f t="shared" si="1"/>
        <v>668613</v>
      </c>
      <c r="K55" s="36">
        <f t="shared" si="1"/>
        <v>3087</v>
      </c>
      <c r="L55" s="36">
        <f t="shared" si="1"/>
        <v>809706</v>
      </c>
      <c r="M55" s="37">
        <f t="shared" si="2"/>
        <v>1530509</v>
      </c>
    </row>
    <row r="56" spans="1:13" ht="11.25" customHeight="1" x14ac:dyDescent="0.2">
      <c r="A56" s="33" t="s">
        <v>88</v>
      </c>
      <c r="B56" s="34">
        <v>498544</v>
      </c>
      <c r="C56" s="34">
        <v>528689</v>
      </c>
      <c r="D56" s="34">
        <v>9620508</v>
      </c>
      <c r="E56" s="34">
        <v>79895</v>
      </c>
      <c r="F56" s="34">
        <v>17059732</v>
      </c>
      <c r="G56" s="35">
        <v>27787368</v>
      </c>
      <c r="H56" s="36">
        <f t="shared" si="1"/>
        <v>27420</v>
      </c>
      <c r="I56" s="36">
        <f t="shared" si="1"/>
        <v>29078</v>
      </c>
      <c r="J56" s="36">
        <f t="shared" si="1"/>
        <v>529128</v>
      </c>
      <c r="K56" s="36">
        <f t="shared" si="1"/>
        <v>4394</v>
      </c>
      <c r="L56" s="36">
        <f t="shared" si="1"/>
        <v>938285</v>
      </c>
      <c r="M56" s="37">
        <f t="shared" si="2"/>
        <v>1528305</v>
      </c>
    </row>
    <row r="57" spans="1:13" ht="11.25" customHeight="1" x14ac:dyDescent="0.2">
      <c r="A57" s="33" t="s">
        <v>89</v>
      </c>
      <c r="B57" s="34">
        <v>272136</v>
      </c>
      <c r="C57" s="34">
        <v>31304381</v>
      </c>
      <c r="D57" s="34">
        <v>131693</v>
      </c>
      <c r="E57" s="34">
        <v>58561</v>
      </c>
      <c r="F57" s="34">
        <v>7428483</v>
      </c>
      <c r="G57" s="35">
        <v>39195254</v>
      </c>
      <c r="H57" s="36">
        <f t="shared" si="1"/>
        <v>14967</v>
      </c>
      <c r="I57" s="36">
        <f t="shared" si="1"/>
        <v>1721741</v>
      </c>
      <c r="J57" s="36">
        <f t="shared" si="1"/>
        <v>7243</v>
      </c>
      <c r="K57" s="36">
        <f t="shared" si="1"/>
        <v>3221</v>
      </c>
      <c r="L57" s="36">
        <f t="shared" si="1"/>
        <v>408567</v>
      </c>
      <c r="M57" s="37">
        <f t="shared" si="2"/>
        <v>2155739</v>
      </c>
    </row>
    <row r="58" spans="1:13" ht="11.25" customHeight="1" x14ac:dyDescent="0.2">
      <c r="A58" s="33" t="s">
        <v>90</v>
      </c>
      <c r="B58" s="34">
        <v>3579340</v>
      </c>
      <c r="C58" s="34">
        <v>1481936</v>
      </c>
      <c r="D58" s="34">
        <v>1755753</v>
      </c>
      <c r="E58" s="34">
        <v>784088</v>
      </c>
      <c r="F58" s="34">
        <v>2224994</v>
      </c>
      <c r="G58" s="35">
        <v>9826111</v>
      </c>
      <c r="H58" s="36">
        <f t="shared" si="1"/>
        <v>196864</v>
      </c>
      <c r="I58" s="36">
        <f t="shared" si="1"/>
        <v>81506</v>
      </c>
      <c r="J58" s="36">
        <f t="shared" si="1"/>
        <v>96566</v>
      </c>
      <c r="K58" s="36">
        <f t="shared" si="1"/>
        <v>43125</v>
      </c>
      <c r="L58" s="36">
        <f t="shared" si="1"/>
        <v>122375</v>
      </c>
      <c r="M58" s="37">
        <f t="shared" si="2"/>
        <v>540436</v>
      </c>
    </row>
    <row r="59" spans="1:13" ht="11.25" customHeight="1" x14ac:dyDescent="0.2">
      <c r="A59" s="33" t="s">
        <v>91</v>
      </c>
      <c r="B59" s="34">
        <v>11043716</v>
      </c>
      <c r="C59" s="34">
        <v>1553893</v>
      </c>
      <c r="D59" s="34">
        <v>1355719</v>
      </c>
      <c r="E59" s="34">
        <v>836953</v>
      </c>
      <c r="F59" s="34">
        <v>4220395</v>
      </c>
      <c r="G59" s="35">
        <v>19010676</v>
      </c>
      <c r="H59" s="36">
        <f t="shared" si="1"/>
        <v>607404</v>
      </c>
      <c r="I59" s="36">
        <f t="shared" si="1"/>
        <v>85464</v>
      </c>
      <c r="J59" s="36">
        <f t="shared" si="1"/>
        <v>74565</v>
      </c>
      <c r="K59" s="36">
        <f t="shared" si="1"/>
        <v>46032</v>
      </c>
      <c r="L59" s="36">
        <f t="shared" si="1"/>
        <v>232122</v>
      </c>
      <c r="M59" s="37">
        <f t="shared" si="2"/>
        <v>1045587</v>
      </c>
    </row>
    <row r="60" spans="1:13" ht="11.25" customHeight="1" x14ac:dyDescent="0.2">
      <c r="A60" s="33" t="s">
        <v>92</v>
      </c>
      <c r="B60" s="34">
        <v>4202717</v>
      </c>
      <c r="C60" s="34">
        <v>12873052</v>
      </c>
      <c r="D60" s="34">
        <v>1015597</v>
      </c>
      <c r="E60" s="34">
        <v>760668</v>
      </c>
      <c r="F60" s="34">
        <v>6589549</v>
      </c>
      <c r="G60" s="35">
        <v>25441583</v>
      </c>
      <c r="H60" s="36">
        <f t="shared" si="1"/>
        <v>231149</v>
      </c>
      <c r="I60" s="36">
        <f t="shared" si="1"/>
        <v>708018</v>
      </c>
      <c r="J60" s="36">
        <f t="shared" si="1"/>
        <v>55858</v>
      </c>
      <c r="K60" s="36">
        <f t="shared" si="1"/>
        <v>41837</v>
      </c>
      <c r="L60" s="36">
        <f t="shared" si="1"/>
        <v>362425</v>
      </c>
      <c r="M60" s="37">
        <f t="shared" si="2"/>
        <v>1399287</v>
      </c>
    </row>
    <row r="61" spans="1:13" ht="11.25" customHeight="1" x14ac:dyDescent="0.2">
      <c r="A61" s="33" t="s">
        <v>93</v>
      </c>
      <c r="B61" s="34">
        <v>1274330</v>
      </c>
      <c r="C61" s="34">
        <v>1488157</v>
      </c>
      <c r="D61" s="34">
        <v>36900</v>
      </c>
      <c r="E61" s="34">
        <v>2167831</v>
      </c>
      <c r="F61" s="34">
        <v>157069</v>
      </c>
      <c r="G61" s="35">
        <v>5124287</v>
      </c>
      <c r="H61" s="36">
        <f t="shared" si="1"/>
        <v>70088</v>
      </c>
      <c r="I61" s="36">
        <f t="shared" si="1"/>
        <v>81849</v>
      </c>
      <c r="J61" s="36">
        <f t="shared" si="1"/>
        <v>2030</v>
      </c>
      <c r="K61" s="36">
        <f t="shared" si="1"/>
        <v>119231</v>
      </c>
      <c r="L61" s="36">
        <f t="shared" si="1"/>
        <v>8639</v>
      </c>
      <c r="M61" s="37">
        <f t="shared" si="2"/>
        <v>281837</v>
      </c>
    </row>
    <row r="62" spans="1:13" ht="11.25" customHeight="1" x14ac:dyDescent="0.2">
      <c r="A62" s="33" t="s">
        <v>94</v>
      </c>
      <c r="B62" s="34">
        <v>11928</v>
      </c>
      <c r="C62" s="34">
        <v>15999</v>
      </c>
      <c r="D62" s="34">
        <v>29082</v>
      </c>
      <c r="E62" s="34">
        <v>2317113</v>
      </c>
      <c r="F62" s="34">
        <v>1663462</v>
      </c>
      <c r="G62" s="35">
        <v>4037584</v>
      </c>
      <c r="H62" s="36">
        <f t="shared" si="1"/>
        <v>656</v>
      </c>
      <c r="I62" s="36">
        <f t="shared" si="1"/>
        <v>880</v>
      </c>
      <c r="J62" s="36">
        <f t="shared" si="1"/>
        <v>1600</v>
      </c>
      <c r="K62" s="36">
        <f t="shared" si="1"/>
        <v>127441</v>
      </c>
      <c r="L62" s="36">
        <f t="shared" si="1"/>
        <v>91490</v>
      </c>
      <c r="M62" s="37">
        <f t="shared" si="2"/>
        <v>222067</v>
      </c>
    </row>
    <row r="63" spans="1:13" ht="11.25" customHeight="1" x14ac:dyDescent="0.2">
      <c r="A63" s="33" t="s">
        <v>95</v>
      </c>
      <c r="B63" s="34">
        <v>197361</v>
      </c>
      <c r="C63" s="34">
        <v>63712</v>
      </c>
      <c r="D63" s="34">
        <v>32196</v>
      </c>
      <c r="E63" s="34">
        <v>16563</v>
      </c>
      <c r="F63" s="34">
        <v>59071</v>
      </c>
      <c r="G63" s="35">
        <v>368903</v>
      </c>
      <c r="H63" s="36">
        <f t="shared" si="1"/>
        <v>10855</v>
      </c>
      <c r="I63" s="36">
        <f t="shared" si="1"/>
        <v>3504</v>
      </c>
      <c r="J63" s="36">
        <f t="shared" si="1"/>
        <v>1771</v>
      </c>
      <c r="K63" s="36">
        <f t="shared" si="1"/>
        <v>911</v>
      </c>
      <c r="L63" s="36">
        <f t="shared" si="1"/>
        <v>3249</v>
      </c>
      <c r="M63" s="37">
        <f t="shared" si="2"/>
        <v>20290</v>
      </c>
    </row>
    <row r="64" spans="1:13" ht="11.25" customHeight="1" x14ac:dyDescent="0.2">
      <c r="A64" s="33" t="s">
        <v>96</v>
      </c>
      <c r="B64" s="34">
        <v>695528</v>
      </c>
      <c r="C64" s="34">
        <v>1280195</v>
      </c>
      <c r="D64" s="34">
        <v>544022</v>
      </c>
      <c r="E64" s="34">
        <v>117397</v>
      </c>
      <c r="F64" s="34">
        <v>2798407</v>
      </c>
      <c r="G64" s="35">
        <v>5435549</v>
      </c>
      <c r="H64" s="36">
        <f t="shared" si="1"/>
        <v>38254</v>
      </c>
      <c r="I64" s="36">
        <f t="shared" si="1"/>
        <v>70411</v>
      </c>
      <c r="J64" s="36">
        <f t="shared" si="1"/>
        <v>29921</v>
      </c>
      <c r="K64" s="36">
        <f t="shared" si="1"/>
        <v>6457</v>
      </c>
      <c r="L64" s="36">
        <f t="shared" si="1"/>
        <v>153912</v>
      </c>
      <c r="M64" s="37">
        <f t="shared" si="2"/>
        <v>298955</v>
      </c>
    </row>
    <row r="65" spans="1:13" ht="11.25" customHeight="1" x14ac:dyDescent="0.2">
      <c r="A65" s="33" t="s">
        <v>97</v>
      </c>
      <c r="B65" s="34">
        <v>1372457</v>
      </c>
      <c r="C65" s="34">
        <v>358019</v>
      </c>
      <c r="D65" s="34">
        <v>160150</v>
      </c>
      <c r="E65" s="34">
        <v>102143</v>
      </c>
      <c r="F65" s="34">
        <v>421543</v>
      </c>
      <c r="G65" s="35">
        <v>2414312</v>
      </c>
      <c r="H65" s="36">
        <f t="shared" si="1"/>
        <v>75485</v>
      </c>
      <c r="I65" s="36">
        <f t="shared" si="1"/>
        <v>19691</v>
      </c>
      <c r="J65" s="36">
        <f t="shared" si="1"/>
        <v>8808</v>
      </c>
      <c r="K65" s="36">
        <f t="shared" si="1"/>
        <v>5618</v>
      </c>
      <c r="L65" s="36">
        <f t="shared" si="1"/>
        <v>23185</v>
      </c>
      <c r="M65" s="37">
        <f t="shared" si="2"/>
        <v>132787</v>
      </c>
    </row>
    <row r="66" spans="1:13" ht="11.25" customHeight="1" x14ac:dyDescent="0.2">
      <c r="A66" s="33" t="s">
        <v>98</v>
      </c>
      <c r="B66" s="34">
        <v>44703</v>
      </c>
      <c r="C66" s="34">
        <v>8758</v>
      </c>
      <c r="D66" s="34">
        <v>5255</v>
      </c>
      <c r="E66" s="34">
        <v>14014</v>
      </c>
      <c r="F66" s="34">
        <v>4387</v>
      </c>
      <c r="G66" s="35">
        <v>77117</v>
      </c>
      <c r="H66" s="36">
        <f t="shared" si="1"/>
        <v>2459</v>
      </c>
      <c r="I66" s="36">
        <f t="shared" si="1"/>
        <v>482</v>
      </c>
      <c r="J66" s="36">
        <f t="shared" si="1"/>
        <v>289</v>
      </c>
      <c r="K66" s="36">
        <f t="shared" si="1"/>
        <v>771</v>
      </c>
      <c r="L66" s="36">
        <f t="shared" si="1"/>
        <v>241</v>
      </c>
      <c r="M66" s="37">
        <f t="shared" si="2"/>
        <v>4242</v>
      </c>
    </row>
    <row r="67" spans="1:13" ht="11.25" customHeight="1" x14ac:dyDescent="0.2">
      <c r="A67" s="39" t="s">
        <v>37</v>
      </c>
      <c r="B67" s="40">
        <f>SUM(B6:B66)</f>
        <v>857727418</v>
      </c>
      <c r="C67" s="40">
        <f t="shared" ref="C67:G67" si="3">SUM(C6:C66)</f>
        <v>605412693</v>
      </c>
      <c r="D67" s="40">
        <f t="shared" si="3"/>
        <v>283945032</v>
      </c>
      <c r="E67" s="40">
        <f t="shared" si="3"/>
        <v>339957826</v>
      </c>
      <c r="F67" s="40">
        <f t="shared" si="3"/>
        <v>653217741</v>
      </c>
      <c r="G67" s="40">
        <f t="shared" si="3"/>
        <v>2740260710</v>
      </c>
      <c r="H67" s="41">
        <f>SUM(H6:H66)</f>
        <v>47175007</v>
      </c>
      <c r="I67" s="41">
        <f t="shared" ref="I67:M67" si="4">SUM(I6:I66)</f>
        <v>33297697</v>
      </c>
      <c r="J67" s="41">
        <f t="shared" si="4"/>
        <v>15616978</v>
      </c>
      <c r="K67" s="41">
        <f t="shared" si="4"/>
        <v>18697678</v>
      </c>
      <c r="L67" s="41">
        <f t="shared" si="4"/>
        <v>35926974</v>
      </c>
      <c r="M67" s="42">
        <f t="shared" si="4"/>
        <v>150714334</v>
      </c>
    </row>
  </sheetData>
  <mergeCells count="5">
    <mergeCell ref="J1:M1"/>
    <mergeCell ref="A3:M3"/>
    <mergeCell ref="A4:A5"/>
    <mergeCell ref="B4:G4"/>
    <mergeCell ref="H4:M4"/>
  </mergeCells>
  <pageMargins left="0.35433070866141736" right="0.15748031496062992" top="0.39370078740157483" bottom="0.19685039370078741" header="0.51181102362204722" footer="0.51181102362204722"/>
  <pageSetup paperSize="9" scale="7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view="pageBreakPreview" zoomScale="130" zoomScaleNormal="100" zoomScaleSheetLayoutView="130" workbookViewId="0">
      <selection activeCell="A2" sqref="A2:C2"/>
    </sheetView>
  </sheetViews>
  <sheetFormatPr defaultRowHeight="15" x14ac:dyDescent="0.25"/>
  <cols>
    <col min="1" max="1" width="30.5703125" customWidth="1"/>
    <col min="2" max="2" width="14.42578125" customWidth="1"/>
    <col min="3" max="3" width="23.42578125" customWidth="1"/>
  </cols>
  <sheetData>
    <row r="1" spans="1:3" ht="54" customHeight="1" x14ac:dyDescent="0.25">
      <c r="A1" s="1"/>
      <c r="B1" s="75" t="s">
        <v>141</v>
      </c>
      <c r="C1" s="75"/>
    </row>
    <row r="2" spans="1:3" ht="116.25" customHeight="1" x14ac:dyDescent="0.25">
      <c r="A2" s="60" t="s">
        <v>33</v>
      </c>
      <c r="B2" s="60"/>
      <c r="C2" s="60"/>
    </row>
    <row r="3" spans="1:3" ht="21.75" customHeight="1" x14ac:dyDescent="0.25">
      <c r="A3" s="61"/>
      <c r="B3" s="62" t="s">
        <v>5</v>
      </c>
      <c r="C3" s="62"/>
    </row>
    <row r="4" spans="1:3" x14ac:dyDescent="0.25">
      <c r="A4" s="61"/>
      <c r="B4" s="8" t="s">
        <v>6</v>
      </c>
      <c r="C4" s="8" t="s">
        <v>9</v>
      </c>
    </row>
    <row r="5" spans="1:3" ht="24" customHeight="1" x14ac:dyDescent="0.25">
      <c r="A5" s="63" t="s">
        <v>29</v>
      </c>
      <c r="B5" s="64"/>
      <c r="C5" s="65"/>
    </row>
    <row r="6" spans="1:3" ht="26.25" customHeight="1" x14ac:dyDescent="0.25">
      <c r="A6" s="9" t="s">
        <v>28</v>
      </c>
      <c r="B6" s="10">
        <f>B7+B13+B14+B15</f>
        <v>517</v>
      </c>
      <c r="C6" s="11">
        <f>C7+C13+C14+C15</f>
        <v>31031398</v>
      </c>
    </row>
    <row r="7" spans="1:3" x14ac:dyDescent="0.25">
      <c r="A7" s="12" t="s">
        <v>10</v>
      </c>
      <c r="B7" s="13">
        <f>SUM(B8:B12)</f>
        <v>106</v>
      </c>
      <c r="C7" s="14">
        <f>SUM(C8:C12)</f>
        <v>7606580</v>
      </c>
    </row>
    <row r="8" spans="1:3" x14ac:dyDescent="0.25">
      <c r="A8" s="15" t="s">
        <v>14</v>
      </c>
      <c r="B8" s="16">
        <v>15</v>
      </c>
      <c r="C8" s="17">
        <v>1184848</v>
      </c>
    </row>
    <row r="9" spans="1:3" x14ac:dyDescent="0.25">
      <c r="A9" s="15" t="s">
        <v>15</v>
      </c>
      <c r="B9" s="16">
        <v>24</v>
      </c>
      <c r="C9" s="17">
        <v>1523371</v>
      </c>
    </row>
    <row r="10" spans="1:3" x14ac:dyDescent="0.25">
      <c r="A10" s="15" t="s">
        <v>1</v>
      </c>
      <c r="B10" s="16">
        <v>2</v>
      </c>
      <c r="C10" s="17">
        <v>140010</v>
      </c>
    </row>
    <row r="11" spans="1:3" x14ac:dyDescent="0.25">
      <c r="A11" s="15" t="s">
        <v>0</v>
      </c>
      <c r="B11" s="16">
        <v>22</v>
      </c>
      <c r="C11" s="17">
        <v>1740572</v>
      </c>
    </row>
    <row r="12" spans="1:3" x14ac:dyDescent="0.25">
      <c r="A12" s="15" t="s">
        <v>13</v>
      </c>
      <c r="B12" s="16">
        <v>43</v>
      </c>
      <c r="C12" s="17">
        <v>3017779</v>
      </c>
    </row>
    <row r="13" spans="1:3" x14ac:dyDescent="0.25">
      <c r="A13" s="12" t="s">
        <v>11</v>
      </c>
      <c r="B13" s="13">
        <v>139</v>
      </c>
      <c r="C13" s="14">
        <v>8144000</v>
      </c>
    </row>
    <row r="14" spans="1:3" x14ac:dyDescent="0.25">
      <c r="A14" s="12" t="s">
        <v>12</v>
      </c>
      <c r="B14" s="13">
        <v>139</v>
      </c>
      <c r="C14" s="14">
        <v>8144000</v>
      </c>
    </row>
    <row r="15" spans="1:3" x14ac:dyDescent="0.25">
      <c r="A15" s="12" t="s">
        <v>16</v>
      </c>
      <c r="B15" s="13">
        <f>SUM(B16:B20)</f>
        <v>133</v>
      </c>
      <c r="C15" s="14">
        <f>SUM(C16:C20)</f>
        <v>7136818</v>
      </c>
    </row>
    <row r="16" spans="1:3" x14ac:dyDescent="0.25">
      <c r="A16" s="15" t="s">
        <v>14</v>
      </c>
      <c r="B16" s="16">
        <v>19</v>
      </c>
      <c r="C16" s="17">
        <v>1029130</v>
      </c>
    </row>
    <row r="17" spans="1:3" x14ac:dyDescent="0.25">
      <c r="A17" s="15" t="s">
        <v>15</v>
      </c>
      <c r="B17" s="16">
        <v>22</v>
      </c>
      <c r="C17" s="17">
        <v>1217551</v>
      </c>
    </row>
    <row r="18" spans="1:3" x14ac:dyDescent="0.25">
      <c r="A18" s="15" t="s">
        <v>1</v>
      </c>
      <c r="B18" s="16">
        <v>4</v>
      </c>
      <c r="C18" s="17">
        <v>282488</v>
      </c>
    </row>
    <row r="19" spans="1:3" x14ac:dyDescent="0.25">
      <c r="A19" s="15" t="s">
        <v>0</v>
      </c>
      <c r="B19" s="16">
        <v>27</v>
      </c>
      <c r="C19" s="17">
        <v>1404081</v>
      </c>
    </row>
    <row r="20" spans="1:3" x14ac:dyDescent="0.25">
      <c r="A20" s="15" t="s">
        <v>13</v>
      </c>
      <c r="B20" s="16">
        <v>61</v>
      </c>
      <c r="C20" s="17">
        <v>3203568</v>
      </c>
    </row>
    <row r="21" spans="1:3" ht="20.25" customHeight="1" x14ac:dyDescent="0.25">
      <c r="A21" s="63" t="s">
        <v>27</v>
      </c>
      <c r="B21" s="64"/>
      <c r="C21" s="65"/>
    </row>
    <row r="22" spans="1:3" ht="27" customHeight="1" x14ac:dyDescent="0.25">
      <c r="A22" s="9" t="s">
        <v>28</v>
      </c>
      <c r="B22" s="10">
        <f>B23</f>
        <v>33</v>
      </c>
      <c r="C22" s="11">
        <f>C23</f>
        <v>1544602</v>
      </c>
    </row>
    <row r="23" spans="1:3" x14ac:dyDescent="0.25">
      <c r="A23" s="12" t="s">
        <v>16</v>
      </c>
      <c r="B23" s="13">
        <f>SUM(B24:B28)</f>
        <v>33</v>
      </c>
      <c r="C23" s="14">
        <f>SUM(C24:C28)</f>
        <v>1544602</v>
      </c>
    </row>
    <row r="24" spans="1:3" x14ac:dyDescent="0.25">
      <c r="A24" s="15" t="s">
        <v>14</v>
      </c>
      <c r="B24" s="16">
        <v>6</v>
      </c>
      <c r="C24" s="17">
        <v>308920</v>
      </c>
    </row>
    <row r="25" spans="1:3" x14ac:dyDescent="0.25">
      <c r="A25" s="15" t="s">
        <v>15</v>
      </c>
      <c r="B25" s="16">
        <v>6</v>
      </c>
      <c r="C25" s="17">
        <v>308920</v>
      </c>
    </row>
    <row r="26" spans="1:3" x14ac:dyDescent="0.25">
      <c r="A26" s="15" t="s">
        <v>1</v>
      </c>
      <c r="B26" s="16">
        <v>7</v>
      </c>
      <c r="C26" s="17">
        <v>308920</v>
      </c>
    </row>
    <row r="27" spans="1:3" x14ac:dyDescent="0.25">
      <c r="A27" s="15" t="s">
        <v>0</v>
      </c>
      <c r="B27" s="16">
        <v>7</v>
      </c>
      <c r="C27" s="17">
        <v>308920</v>
      </c>
    </row>
    <row r="28" spans="1:3" x14ac:dyDescent="0.25">
      <c r="A28" s="15" t="s">
        <v>13</v>
      </c>
      <c r="B28" s="16">
        <v>7</v>
      </c>
      <c r="C28" s="17">
        <v>308922</v>
      </c>
    </row>
    <row r="29" spans="1:3" ht="19.5" customHeight="1" x14ac:dyDescent="0.25">
      <c r="A29" s="63" t="s">
        <v>31</v>
      </c>
      <c r="B29" s="64"/>
      <c r="C29" s="65"/>
    </row>
    <row r="30" spans="1:3" ht="22.5" customHeight="1" x14ac:dyDescent="0.25">
      <c r="A30" s="9" t="s">
        <v>32</v>
      </c>
      <c r="B30" s="10">
        <f>B31+B32+B33+B34</f>
        <v>1118</v>
      </c>
      <c r="C30" s="11">
        <f>C31+C32+C33+C34</f>
        <v>20751020</v>
      </c>
    </row>
    <row r="31" spans="1:3" ht="15" customHeight="1" x14ac:dyDescent="0.25">
      <c r="A31" s="12" t="s">
        <v>10</v>
      </c>
      <c r="B31" s="13">
        <v>281</v>
      </c>
      <c r="C31" s="14">
        <v>5069535</v>
      </c>
    </row>
    <row r="32" spans="1:3" ht="15" customHeight="1" x14ac:dyDescent="0.25">
      <c r="A32" s="12" t="s">
        <v>11</v>
      </c>
      <c r="B32" s="13">
        <v>281</v>
      </c>
      <c r="C32" s="14">
        <v>5069535</v>
      </c>
    </row>
    <row r="33" spans="1:3" ht="15" customHeight="1" x14ac:dyDescent="0.25">
      <c r="A33" s="12" t="s">
        <v>12</v>
      </c>
      <c r="B33" s="13">
        <v>281</v>
      </c>
      <c r="C33" s="14">
        <v>5069535</v>
      </c>
    </row>
    <row r="34" spans="1:3" x14ac:dyDescent="0.25">
      <c r="A34" s="12" t="s">
        <v>16</v>
      </c>
      <c r="B34" s="13">
        <f>SUM(B35:B39)</f>
        <v>275</v>
      </c>
      <c r="C34" s="14">
        <f>SUM(C35:C39)</f>
        <v>5542415</v>
      </c>
    </row>
    <row r="35" spans="1:3" x14ac:dyDescent="0.25">
      <c r="A35" s="15" t="s">
        <v>14</v>
      </c>
      <c r="B35" s="16">
        <v>90</v>
      </c>
      <c r="C35" s="17">
        <v>1662644</v>
      </c>
    </row>
    <row r="36" spans="1:3" x14ac:dyDescent="0.25">
      <c r="A36" s="15" t="s">
        <v>15</v>
      </c>
      <c r="B36" s="16">
        <v>31</v>
      </c>
      <c r="C36" s="17">
        <v>1028893</v>
      </c>
    </row>
    <row r="37" spans="1:3" x14ac:dyDescent="0.25">
      <c r="A37" s="15" t="s">
        <v>1</v>
      </c>
      <c r="B37" s="16">
        <v>45</v>
      </c>
      <c r="C37" s="17">
        <v>829163</v>
      </c>
    </row>
    <row r="38" spans="1:3" x14ac:dyDescent="0.25">
      <c r="A38" s="15" t="s">
        <v>0</v>
      </c>
      <c r="B38" s="16">
        <v>41</v>
      </c>
      <c r="C38" s="17">
        <v>759371</v>
      </c>
    </row>
    <row r="39" spans="1:3" x14ac:dyDescent="0.25">
      <c r="A39" s="15" t="s">
        <v>13</v>
      </c>
      <c r="B39" s="16">
        <v>68</v>
      </c>
      <c r="C39" s="17">
        <v>1262344</v>
      </c>
    </row>
  </sheetData>
  <mergeCells count="7">
    <mergeCell ref="B1:C1"/>
    <mergeCell ref="A29:C29"/>
    <mergeCell ref="A2:C2"/>
    <mergeCell ref="A3:A4"/>
    <mergeCell ref="B3:C3"/>
    <mergeCell ref="A5:C5"/>
    <mergeCell ref="A21:C21"/>
  </mergeCells>
  <pageMargins left="0.7" right="0.7" top="0.75" bottom="0.75" header="0.3" footer="0.3"/>
  <pageSetup paperSize="9" scale="9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10"/>
  <sheetViews>
    <sheetView view="pageBreakPreview" zoomScale="118" zoomScaleNormal="100" zoomScaleSheetLayoutView="118" workbookViewId="0">
      <selection activeCell="E1" sqref="E1:G1"/>
    </sheetView>
  </sheetViews>
  <sheetFormatPr defaultRowHeight="12.75" x14ac:dyDescent="0.2"/>
  <cols>
    <col min="1" max="1" width="28" style="3" customWidth="1"/>
    <col min="2" max="2" width="8.140625" style="3" customWidth="1"/>
    <col min="3" max="3" width="16.85546875" style="3" customWidth="1"/>
    <col min="4" max="4" width="11.140625" style="3" customWidth="1"/>
    <col min="5" max="5" width="14" style="3" customWidth="1"/>
    <col min="6" max="6" width="11.7109375" style="3" customWidth="1"/>
    <col min="7" max="7" width="16.140625" style="3" customWidth="1"/>
    <col min="8" max="8" width="4.42578125" style="3" customWidth="1"/>
    <col min="9" max="10" width="9.140625" style="3"/>
    <col min="11" max="11" width="9.140625" style="3" bestFit="1" customWidth="1"/>
    <col min="12" max="16384" width="9.140625" style="3"/>
  </cols>
  <sheetData>
    <row r="1" spans="1:253" ht="36.75" customHeight="1" x14ac:dyDescent="0.2">
      <c r="A1" s="1"/>
      <c r="B1" s="1"/>
      <c r="C1" s="1"/>
      <c r="E1" s="66" t="s">
        <v>142</v>
      </c>
      <c r="F1" s="66"/>
      <c r="G1" s="66"/>
      <c r="H1" s="2"/>
      <c r="I1" s="2"/>
    </row>
    <row r="2" spans="1:253" ht="84.75" customHeight="1" x14ac:dyDescent="0.2">
      <c r="A2" s="60" t="s">
        <v>30</v>
      </c>
      <c r="B2" s="60"/>
      <c r="C2" s="60"/>
      <c r="D2" s="60"/>
      <c r="E2" s="60"/>
      <c r="F2" s="60"/>
      <c r="G2" s="60"/>
      <c r="H2" s="4"/>
    </row>
    <row r="3" spans="1:253" ht="31.5" customHeight="1" x14ac:dyDescent="0.2">
      <c r="A3" s="61" t="s">
        <v>2</v>
      </c>
      <c r="B3" s="61" t="s">
        <v>3</v>
      </c>
      <c r="C3" s="61"/>
      <c r="D3" s="61" t="s">
        <v>4</v>
      </c>
      <c r="E3" s="61"/>
      <c r="F3" s="61" t="s">
        <v>5</v>
      </c>
      <c r="G3" s="61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</row>
    <row r="4" spans="1:253" ht="15.75" x14ac:dyDescent="0.2">
      <c r="A4" s="61"/>
      <c r="B4" s="19" t="s">
        <v>6</v>
      </c>
      <c r="C4" s="19" t="s">
        <v>7</v>
      </c>
      <c r="D4" s="23" t="s">
        <v>6</v>
      </c>
      <c r="E4" s="19" t="s">
        <v>7</v>
      </c>
      <c r="F4" s="23" t="s">
        <v>6</v>
      </c>
      <c r="G4" s="19" t="s">
        <v>7</v>
      </c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</row>
    <row r="5" spans="1:253" ht="15.75" x14ac:dyDescent="0.2">
      <c r="A5" s="63" t="s">
        <v>27</v>
      </c>
      <c r="B5" s="64"/>
      <c r="C5" s="64"/>
      <c r="D5" s="64"/>
      <c r="E5" s="64"/>
      <c r="F5" s="64"/>
      <c r="G5" s="6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</row>
    <row r="6" spans="1:253" ht="31.5" x14ac:dyDescent="0.2">
      <c r="A6" s="24" t="s">
        <v>28</v>
      </c>
      <c r="B6" s="25">
        <v>0</v>
      </c>
      <c r="C6" s="26">
        <v>0</v>
      </c>
      <c r="D6" s="25">
        <v>33</v>
      </c>
      <c r="E6" s="25">
        <v>1544602</v>
      </c>
      <c r="F6" s="25">
        <f>B6+D6</f>
        <v>33</v>
      </c>
      <c r="G6" s="26">
        <f>C6+E6</f>
        <v>1544602</v>
      </c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</row>
    <row r="7" spans="1:253" ht="15.75" x14ac:dyDescent="0.2">
      <c r="A7" s="63" t="s">
        <v>29</v>
      </c>
      <c r="B7" s="64"/>
      <c r="C7" s="64"/>
      <c r="D7" s="64"/>
      <c r="E7" s="64"/>
      <c r="F7" s="64"/>
      <c r="G7" s="65"/>
    </row>
    <row r="8" spans="1:253" ht="31.5" x14ac:dyDescent="0.2">
      <c r="A8" s="24" t="s">
        <v>28</v>
      </c>
      <c r="B8" s="27">
        <v>550</v>
      </c>
      <c r="C8" s="28">
        <v>32576000</v>
      </c>
      <c r="D8" s="27">
        <v>-33</v>
      </c>
      <c r="E8" s="27">
        <v>-1544602</v>
      </c>
      <c r="F8" s="27">
        <f>B8+D8</f>
        <v>517</v>
      </c>
      <c r="G8" s="28">
        <f>C8+E8</f>
        <v>31031398</v>
      </c>
    </row>
    <row r="9" spans="1:253" ht="15.75" x14ac:dyDescent="0.2">
      <c r="A9" s="63" t="s">
        <v>31</v>
      </c>
      <c r="B9" s="64"/>
      <c r="C9" s="64"/>
      <c r="D9" s="64"/>
      <c r="E9" s="64"/>
      <c r="F9" s="64"/>
      <c r="G9" s="65"/>
    </row>
    <row r="10" spans="1:253" ht="24.75" customHeight="1" x14ac:dyDescent="0.2">
      <c r="A10" s="24" t="s">
        <v>32</v>
      </c>
      <c r="B10" s="27">
        <v>1116</v>
      </c>
      <c r="C10" s="28">
        <v>20278134</v>
      </c>
      <c r="D10" s="27">
        <v>2</v>
      </c>
      <c r="E10" s="27">
        <v>472886</v>
      </c>
      <c r="F10" s="27">
        <f>B10+D10</f>
        <v>1118</v>
      </c>
      <c r="G10" s="28">
        <f>C10+E10</f>
        <v>20751020</v>
      </c>
    </row>
  </sheetData>
  <mergeCells count="9">
    <mergeCell ref="E1:G1"/>
    <mergeCell ref="A5:G5"/>
    <mergeCell ref="A7:G7"/>
    <mergeCell ref="A9:G9"/>
    <mergeCell ref="A2:G2"/>
    <mergeCell ref="A3:A4"/>
    <mergeCell ref="B3:C3"/>
    <mergeCell ref="D3:E3"/>
    <mergeCell ref="F3:G3"/>
  </mergeCells>
  <pageMargins left="0.7" right="0.7" top="0.75" bottom="0.75" header="0.3" footer="0.3"/>
  <pageSetup paperSize="9" scale="7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view="pageBreakPreview" topLeftCell="A13" zoomScaleNormal="100" zoomScaleSheetLayoutView="100" workbookViewId="0">
      <selection activeCell="L23" sqref="L23"/>
    </sheetView>
  </sheetViews>
  <sheetFormatPr defaultRowHeight="15" x14ac:dyDescent="0.25"/>
  <cols>
    <col min="1" max="1" width="28.85546875" customWidth="1"/>
    <col min="2" max="2" width="14.42578125" customWidth="1"/>
    <col min="3" max="3" width="23.42578125" customWidth="1"/>
  </cols>
  <sheetData>
    <row r="1" spans="1:3" ht="54" customHeight="1" x14ac:dyDescent="0.25">
      <c r="A1" s="1"/>
      <c r="C1" s="20" t="s">
        <v>134</v>
      </c>
    </row>
    <row r="2" spans="1:3" ht="76.5" customHeight="1" x14ac:dyDescent="0.25">
      <c r="A2" s="60" t="s">
        <v>26</v>
      </c>
      <c r="B2" s="60"/>
      <c r="C2" s="60"/>
    </row>
    <row r="3" spans="1:3" ht="21.75" customHeight="1" x14ac:dyDescent="0.25">
      <c r="A3" s="61"/>
      <c r="B3" s="62" t="s">
        <v>5</v>
      </c>
      <c r="C3" s="62"/>
    </row>
    <row r="4" spans="1:3" x14ac:dyDescent="0.25">
      <c r="A4" s="61"/>
      <c r="B4" s="8" t="s">
        <v>6</v>
      </c>
      <c r="C4" s="8" t="s">
        <v>9</v>
      </c>
    </row>
    <row r="5" spans="1:3" ht="24" customHeight="1" x14ac:dyDescent="0.25">
      <c r="A5" s="63" t="s">
        <v>23</v>
      </c>
      <c r="B5" s="64"/>
      <c r="C5" s="65"/>
    </row>
    <row r="6" spans="1:3" ht="15.75" x14ac:dyDescent="0.25">
      <c r="A6" s="9" t="s">
        <v>17</v>
      </c>
      <c r="B6" s="10">
        <f>B7+B8+B9+B15</f>
        <v>2500</v>
      </c>
      <c r="C6" s="11">
        <f>C7+C8+C9+C15</f>
        <v>111870000</v>
      </c>
    </row>
    <row r="7" spans="1:3" x14ac:dyDescent="0.25">
      <c r="A7" s="12" t="s">
        <v>10</v>
      </c>
      <c r="B7" s="13">
        <v>626</v>
      </c>
      <c r="C7" s="14">
        <v>31430989</v>
      </c>
    </row>
    <row r="8" spans="1:3" x14ac:dyDescent="0.25">
      <c r="A8" s="12" t="s">
        <v>11</v>
      </c>
      <c r="B8" s="13">
        <v>613</v>
      </c>
      <c r="C8" s="14">
        <v>28725517</v>
      </c>
    </row>
    <row r="9" spans="1:3" x14ac:dyDescent="0.25">
      <c r="A9" s="12" t="s">
        <v>12</v>
      </c>
      <c r="B9" s="13">
        <f>SUM(B10:B14)</f>
        <v>654</v>
      </c>
      <c r="C9" s="14">
        <f>SUM(C10:C14)</f>
        <v>30506594</v>
      </c>
    </row>
    <row r="10" spans="1:3" x14ac:dyDescent="0.25">
      <c r="A10" s="15" t="s">
        <v>14</v>
      </c>
      <c r="B10" s="16">
        <v>90</v>
      </c>
      <c r="C10" s="17">
        <v>4260892</v>
      </c>
    </row>
    <row r="11" spans="1:3" x14ac:dyDescent="0.25">
      <c r="A11" s="15" t="s">
        <v>15</v>
      </c>
      <c r="B11" s="16">
        <v>55</v>
      </c>
      <c r="C11" s="17">
        <v>2236839</v>
      </c>
    </row>
    <row r="12" spans="1:3" x14ac:dyDescent="0.25">
      <c r="A12" s="15" t="s">
        <v>1</v>
      </c>
      <c r="B12" s="16">
        <v>16</v>
      </c>
      <c r="C12" s="17">
        <v>680978</v>
      </c>
    </row>
    <row r="13" spans="1:3" x14ac:dyDescent="0.25">
      <c r="A13" s="15" t="s">
        <v>0</v>
      </c>
      <c r="B13" s="16">
        <v>87</v>
      </c>
      <c r="C13" s="17">
        <v>4387429</v>
      </c>
    </row>
    <row r="14" spans="1:3" x14ac:dyDescent="0.25">
      <c r="A14" s="15" t="s">
        <v>13</v>
      </c>
      <c r="B14" s="16">
        <v>406</v>
      </c>
      <c r="C14" s="17">
        <v>18940456</v>
      </c>
    </row>
    <row r="15" spans="1:3" x14ac:dyDescent="0.25">
      <c r="A15" s="12" t="s">
        <v>16</v>
      </c>
      <c r="B15" s="13">
        <f>SUM(B16:B20)</f>
        <v>607</v>
      </c>
      <c r="C15" s="14">
        <f>SUM(C16:C20)</f>
        <v>21206900</v>
      </c>
    </row>
    <row r="16" spans="1:3" x14ac:dyDescent="0.25">
      <c r="A16" s="15" t="s">
        <v>14</v>
      </c>
      <c r="B16" s="16">
        <v>104</v>
      </c>
      <c r="C16" s="17">
        <v>3824535</v>
      </c>
    </row>
    <row r="17" spans="1:3" x14ac:dyDescent="0.25">
      <c r="A17" s="15" t="s">
        <v>15</v>
      </c>
      <c r="B17" s="16">
        <v>48</v>
      </c>
      <c r="C17" s="17">
        <v>2002004</v>
      </c>
    </row>
    <row r="18" spans="1:3" x14ac:dyDescent="0.25">
      <c r="A18" s="15" t="s">
        <v>1</v>
      </c>
      <c r="B18" s="16">
        <v>19</v>
      </c>
      <c r="C18" s="17">
        <v>830012</v>
      </c>
    </row>
    <row r="19" spans="1:3" x14ac:dyDescent="0.25">
      <c r="A19" s="15" t="s">
        <v>0</v>
      </c>
      <c r="B19" s="16">
        <v>96</v>
      </c>
      <c r="C19" s="17">
        <v>3040145</v>
      </c>
    </row>
    <row r="20" spans="1:3" x14ac:dyDescent="0.25">
      <c r="A20" s="15" t="s">
        <v>13</v>
      </c>
      <c r="B20" s="16">
        <v>340</v>
      </c>
      <c r="C20" s="17">
        <v>11510204</v>
      </c>
    </row>
    <row r="21" spans="1:3" ht="25.5" x14ac:dyDescent="0.25">
      <c r="A21" s="9" t="s">
        <v>24</v>
      </c>
      <c r="B21" s="10">
        <f>B22+B28+B29+B35</f>
        <v>462</v>
      </c>
      <c r="C21" s="11">
        <f>C22+C28+C29+C35</f>
        <v>64098115.619999997</v>
      </c>
    </row>
    <row r="22" spans="1:3" x14ac:dyDescent="0.25">
      <c r="A22" s="12" t="s">
        <v>10</v>
      </c>
      <c r="B22" s="13">
        <f>SUM(B23:B27)</f>
        <v>100</v>
      </c>
      <c r="C22" s="14">
        <f>SUM(C23:C27)</f>
        <v>13874051</v>
      </c>
    </row>
    <row r="23" spans="1:3" x14ac:dyDescent="0.25">
      <c r="A23" s="15" t="s">
        <v>14</v>
      </c>
      <c r="B23" s="16">
        <v>15</v>
      </c>
      <c r="C23" s="17">
        <v>2081107.65</v>
      </c>
    </row>
    <row r="24" spans="1:3" x14ac:dyDescent="0.25">
      <c r="A24" s="15" t="s">
        <v>15</v>
      </c>
      <c r="B24" s="16">
        <v>20</v>
      </c>
      <c r="C24" s="17">
        <v>2774810.2</v>
      </c>
    </row>
    <row r="25" spans="1:3" x14ac:dyDescent="0.25">
      <c r="A25" s="15" t="s">
        <v>1</v>
      </c>
      <c r="B25" s="16">
        <v>15</v>
      </c>
      <c r="C25" s="17">
        <v>2081107.65</v>
      </c>
    </row>
    <row r="26" spans="1:3" x14ac:dyDescent="0.25">
      <c r="A26" s="15" t="s">
        <v>0</v>
      </c>
      <c r="B26" s="16">
        <v>13</v>
      </c>
      <c r="C26" s="17">
        <v>1803626.63</v>
      </c>
    </row>
    <row r="27" spans="1:3" x14ac:dyDescent="0.25">
      <c r="A27" s="15" t="s">
        <v>13</v>
      </c>
      <c r="B27" s="16">
        <v>37</v>
      </c>
      <c r="C27" s="17">
        <v>5133398.87</v>
      </c>
    </row>
    <row r="28" spans="1:3" x14ac:dyDescent="0.25">
      <c r="A28" s="12" t="s">
        <v>11</v>
      </c>
      <c r="B28" s="13">
        <v>107</v>
      </c>
      <c r="C28" s="14">
        <v>14845234.57</v>
      </c>
    </row>
    <row r="29" spans="1:3" x14ac:dyDescent="0.25">
      <c r="A29" s="12" t="s">
        <v>12</v>
      </c>
      <c r="B29" s="13">
        <f>SUM(B30:B34)</f>
        <v>130</v>
      </c>
      <c r="C29" s="14">
        <f>SUM(C30:C34)</f>
        <v>18036266.300000001</v>
      </c>
    </row>
    <row r="30" spans="1:3" x14ac:dyDescent="0.25">
      <c r="A30" s="15" t="s">
        <v>14</v>
      </c>
      <c r="B30" s="16">
        <v>25</v>
      </c>
      <c r="C30" s="17">
        <v>3468512.75</v>
      </c>
    </row>
    <row r="31" spans="1:3" x14ac:dyDescent="0.25">
      <c r="A31" s="15" t="s">
        <v>15</v>
      </c>
      <c r="B31" s="16">
        <v>7</v>
      </c>
      <c r="C31" s="17">
        <v>971183.57</v>
      </c>
    </row>
    <row r="32" spans="1:3" x14ac:dyDescent="0.25">
      <c r="A32" s="15" t="s">
        <v>1</v>
      </c>
      <c r="B32" s="16">
        <v>10</v>
      </c>
      <c r="C32" s="17">
        <v>1387405.1</v>
      </c>
    </row>
    <row r="33" spans="1:3" x14ac:dyDescent="0.25">
      <c r="A33" s="15" t="s">
        <v>0</v>
      </c>
      <c r="B33" s="16">
        <v>29</v>
      </c>
      <c r="C33" s="17">
        <v>4023474.79</v>
      </c>
    </row>
    <row r="34" spans="1:3" x14ac:dyDescent="0.25">
      <c r="A34" s="15" t="s">
        <v>13</v>
      </c>
      <c r="B34" s="16">
        <v>59</v>
      </c>
      <c r="C34" s="17">
        <v>8185690.0899999999</v>
      </c>
    </row>
    <row r="35" spans="1:3" x14ac:dyDescent="0.25">
      <c r="A35" s="12" t="s">
        <v>16</v>
      </c>
      <c r="B35" s="13">
        <v>125</v>
      </c>
      <c r="C35" s="14">
        <v>17342563.75</v>
      </c>
    </row>
  </sheetData>
  <mergeCells count="4">
    <mergeCell ref="A2:C2"/>
    <mergeCell ref="A3:A4"/>
    <mergeCell ref="B3:C3"/>
    <mergeCell ref="A5:C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5</vt:i4>
      </vt:variant>
    </vt:vector>
  </HeadingPairs>
  <TitlesOfParts>
    <vt:vector size="15" baseType="lpstr">
      <vt:lpstr>прил 7.1 </vt:lpstr>
      <vt:lpstr>прил 7</vt:lpstr>
      <vt:lpstr>прил 6.1 </vt:lpstr>
      <vt:lpstr>прил 6</vt:lpstr>
      <vt:lpstr>прил 5</vt:lpstr>
      <vt:lpstr>прил 4</vt:lpstr>
      <vt:lpstr>прил 3.1</vt:lpstr>
      <vt:lpstr>прил 3</vt:lpstr>
      <vt:lpstr>прил 2.1</vt:lpstr>
      <vt:lpstr>прил 2</vt:lpstr>
      <vt:lpstr>'прил 4'!Заголовки_для_печати</vt:lpstr>
      <vt:lpstr>'прил 5'!Заголовки_для_печати</vt:lpstr>
      <vt:lpstr>'прил 3'!Область_печати</vt:lpstr>
      <vt:lpstr>'прил 6'!Область_печати</vt:lpstr>
      <vt:lpstr>'прил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2018-10-23T05:51:47Z</dcterms:modified>
</cp:coreProperties>
</file>